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Transcend/HD Council OneDrive/HD Council OneDrive/OneDrive/Templates/"/>
    </mc:Choice>
  </mc:AlternateContent>
  <bookViews>
    <workbookView xWindow="0" yWindow="460" windowWidth="25600" windowHeight="14160" tabRatio="661"/>
  </bookViews>
  <sheets>
    <sheet name="Budget" sheetId="57" r:id="rId1"/>
    <sheet name="Membership" sheetId="59" r:id="rId2"/>
    <sheet name="Register Chk" sheetId="62" r:id="rId3"/>
    <sheet name="Recon Chk" sheetId="61" r:id="rId4"/>
    <sheet name="TR07" sheetId="26" r:id="rId5"/>
    <sheet name="BR12" sheetId="58" r:id="rId6"/>
    <sheet name="Statistics" sheetId="63" r:id="rId7"/>
  </sheets>
  <definedNames>
    <definedName name="_xlnm._FilterDatabase" localSheetId="1" hidden="1">Membership!$A$5:$W$6</definedName>
    <definedName name="_xlnm._FilterDatabase" localSheetId="2" hidden="1">'Register Chk'!$A$3:$L$60</definedName>
  </definedNames>
  <calcPr calcId="150001" concurrentCalc="0"/>
  <pivotCaches>
    <pivotCache cacheId="2" r:id="rId8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3" i="57" l="1"/>
  <c r="M60" i="57"/>
  <c r="M54" i="57"/>
  <c r="M22" i="61"/>
  <c r="L22" i="61"/>
  <c r="K22" i="61"/>
  <c r="J22" i="61"/>
  <c r="I22" i="61"/>
  <c r="H22" i="61"/>
  <c r="M10" i="61"/>
  <c r="M24" i="61"/>
  <c r="M6" i="61"/>
  <c r="M26" i="61"/>
  <c r="L10" i="61"/>
  <c r="L24" i="61"/>
  <c r="L6" i="61"/>
  <c r="L26" i="61"/>
  <c r="K10" i="61"/>
  <c r="K24" i="61"/>
  <c r="K6" i="61"/>
  <c r="K26" i="61"/>
  <c r="J10" i="61"/>
  <c r="J24" i="61"/>
  <c r="J6" i="61"/>
  <c r="J26" i="61"/>
  <c r="I10" i="61"/>
  <c r="I24" i="61"/>
  <c r="I6" i="61"/>
  <c r="I26" i="61"/>
  <c r="H10" i="61"/>
  <c r="H24" i="61"/>
  <c r="H6" i="61"/>
  <c r="H26" i="61"/>
  <c r="K60" i="62"/>
  <c r="K59" i="62"/>
  <c r="K58" i="62"/>
  <c r="K57" i="62"/>
  <c r="K56" i="62"/>
  <c r="K55" i="62"/>
  <c r="K54" i="62"/>
  <c r="K53" i="62"/>
  <c r="K52" i="62"/>
  <c r="K51" i="62"/>
  <c r="K50" i="62"/>
  <c r="K49" i="62"/>
  <c r="K48" i="62"/>
  <c r="K47" i="62"/>
  <c r="K46" i="62"/>
  <c r="K45" i="62"/>
  <c r="K44" i="62"/>
  <c r="K43" i="62"/>
  <c r="K42" i="62"/>
  <c r="K41" i="62"/>
  <c r="K40" i="62"/>
  <c r="K39" i="62"/>
  <c r="K38" i="62"/>
  <c r="K37" i="62"/>
  <c r="K36" i="62"/>
  <c r="K35" i="62"/>
  <c r="K34" i="62"/>
  <c r="K33" i="62"/>
  <c r="K32" i="62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K6" i="62"/>
  <c r="K5" i="62"/>
  <c r="J5" i="62"/>
  <c r="J6" i="62"/>
  <c r="J7" i="62"/>
  <c r="J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50" i="62"/>
  <c r="J51" i="62"/>
  <c r="J52" i="62"/>
  <c r="J53" i="62"/>
  <c r="J54" i="62"/>
  <c r="J55" i="62"/>
  <c r="J56" i="62"/>
  <c r="J57" i="62"/>
  <c r="J58" i="62"/>
  <c r="J59" i="62"/>
  <c r="J60" i="62"/>
  <c r="G22" i="61"/>
  <c r="F22" i="61"/>
  <c r="E22" i="61"/>
  <c r="D22" i="61"/>
  <c r="C22" i="61"/>
  <c r="B22" i="61"/>
  <c r="G10" i="61"/>
  <c r="G24" i="61"/>
  <c r="G6" i="61"/>
  <c r="G26" i="61"/>
  <c r="F10" i="61"/>
  <c r="F24" i="61"/>
  <c r="F6" i="61"/>
  <c r="F26" i="61"/>
  <c r="E10" i="61"/>
  <c r="E24" i="61"/>
  <c r="E6" i="61"/>
  <c r="E26" i="61"/>
  <c r="D10" i="61"/>
  <c r="D24" i="61"/>
  <c r="D6" i="61"/>
  <c r="D26" i="61"/>
  <c r="C10" i="61"/>
  <c r="C24" i="61"/>
  <c r="C6" i="61"/>
  <c r="C26" i="61"/>
  <c r="B10" i="61"/>
  <c r="B24" i="61"/>
  <c r="B6" i="61"/>
  <c r="B26" i="61"/>
  <c r="K7" i="59"/>
  <c r="L7" i="59"/>
  <c r="M7" i="59"/>
  <c r="N7" i="59"/>
  <c r="O7" i="59"/>
  <c r="P7" i="59"/>
  <c r="P8" i="59"/>
  <c r="Q7" i="59"/>
  <c r="R7" i="59"/>
  <c r="R8" i="59"/>
  <c r="S7" i="59"/>
  <c r="T7" i="59"/>
  <c r="T8" i="59"/>
  <c r="U7" i="59"/>
  <c r="U8" i="59"/>
  <c r="V7" i="59"/>
  <c r="V8" i="59"/>
  <c r="K8" i="59"/>
  <c r="J7" i="59"/>
  <c r="E7" i="59"/>
  <c r="W6" i="59"/>
  <c r="F7" i="59"/>
  <c r="X6" i="59"/>
  <c r="L8" i="59"/>
  <c r="N8" i="59"/>
  <c r="W7" i="59"/>
  <c r="X7" i="59"/>
  <c r="M8" i="59"/>
  <c r="O8" i="59"/>
  <c r="Q8" i="59"/>
  <c r="S8" i="59"/>
  <c r="N60" i="58"/>
  <c r="P60" i="58"/>
  <c r="M57" i="58"/>
  <c r="N57" i="58"/>
  <c r="I57" i="58"/>
  <c r="E57" i="58"/>
  <c r="Q56" i="58"/>
  <c r="N56" i="58"/>
  <c r="J56" i="58"/>
  <c r="P56" i="58"/>
  <c r="F56" i="58"/>
  <c r="N55" i="58"/>
  <c r="J55" i="58"/>
  <c r="F55" i="58"/>
  <c r="Q54" i="58"/>
  <c r="N54" i="58"/>
  <c r="J54" i="58"/>
  <c r="F54" i="58"/>
  <c r="Q53" i="58"/>
  <c r="N53" i="58"/>
  <c r="J53" i="58"/>
  <c r="F53" i="58"/>
  <c r="Q52" i="58"/>
  <c r="N52" i="58"/>
  <c r="J52" i="58"/>
  <c r="F52" i="58"/>
  <c r="Q51" i="58"/>
  <c r="N51" i="58"/>
  <c r="J51" i="58"/>
  <c r="F51" i="58"/>
  <c r="Q50" i="58"/>
  <c r="N50" i="58"/>
  <c r="J50" i="58"/>
  <c r="F50" i="58"/>
  <c r="Q49" i="58"/>
  <c r="N49" i="58"/>
  <c r="J49" i="58"/>
  <c r="P49" i="58"/>
  <c r="F49" i="58"/>
  <c r="Q48" i="58"/>
  <c r="N48" i="58"/>
  <c r="J48" i="58"/>
  <c r="F48" i="58"/>
  <c r="Q47" i="58"/>
  <c r="N47" i="58"/>
  <c r="J47" i="58"/>
  <c r="P47" i="58"/>
  <c r="F47" i="58"/>
  <c r="F57" i="58"/>
  <c r="M44" i="58"/>
  <c r="L44" i="58"/>
  <c r="I44" i="58"/>
  <c r="H44" i="58"/>
  <c r="E44" i="58"/>
  <c r="D44" i="58"/>
  <c r="Q43" i="58"/>
  <c r="N43" i="58"/>
  <c r="J43" i="58"/>
  <c r="P43" i="58"/>
  <c r="F43" i="58"/>
  <c r="Q42" i="58"/>
  <c r="N42" i="58"/>
  <c r="J42" i="58"/>
  <c r="P42" i="58"/>
  <c r="F42" i="58"/>
  <c r="N41" i="58"/>
  <c r="J41" i="58"/>
  <c r="F41" i="58"/>
  <c r="Q40" i="58"/>
  <c r="N40" i="58"/>
  <c r="J40" i="58"/>
  <c r="F40" i="58"/>
  <c r="N39" i="58"/>
  <c r="J39" i="58"/>
  <c r="P39" i="58"/>
  <c r="F39" i="58"/>
  <c r="Q38" i="58"/>
  <c r="N38" i="58"/>
  <c r="J38" i="58"/>
  <c r="P38" i="58"/>
  <c r="F38" i="58"/>
  <c r="Q37" i="58"/>
  <c r="N37" i="58"/>
  <c r="N44" i="58"/>
  <c r="J37" i="58"/>
  <c r="J44" i="58"/>
  <c r="F37" i="58"/>
  <c r="F44" i="58"/>
  <c r="M34" i="58"/>
  <c r="L34" i="58"/>
  <c r="I34" i="58"/>
  <c r="H34" i="58"/>
  <c r="E34" i="58"/>
  <c r="D34" i="58"/>
  <c r="N33" i="58"/>
  <c r="J33" i="58"/>
  <c r="F33" i="58"/>
  <c r="N32" i="58"/>
  <c r="J32" i="58"/>
  <c r="P32" i="58"/>
  <c r="F32" i="58"/>
  <c r="Q31" i="58"/>
  <c r="N31" i="58"/>
  <c r="J31" i="58"/>
  <c r="P31" i="58"/>
  <c r="F31" i="58"/>
  <c r="Q30" i="58"/>
  <c r="N30" i="58"/>
  <c r="J30" i="58"/>
  <c r="P30" i="58"/>
  <c r="F30" i="58"/>
  <c r="Q29" i="58"/>
  <c r="N29" i="58"/>
  <c r="N34" i="58"/>
  <c r="J29" i="58"/>
  <c r="P29" i="58"/>
  <c r="F29" i="58"/>
  <c r="F34" i="58"/>
  <c r="M26" i="58"/>
  <c r="L26" i="58"/>
  <c r="I26" i="58"/>
  <c r="H26" i="58"/>
  <c r="E26" i="58"/>
  <c r="D26" i="58"/>
  <c r="Q25" i="58"/>
  <c r="N25" i="58"/>
  <c r="J25" i="58"/>
  <c r="P25" i="58"/>
  <c r="F25" i="58"/>
  <c r="Q23" i="58"/>
  <c r="N23" i="58"/>
  <c r="N26" i="58"/>
  <c r="J23" i="58"/>
  <c r="J26" i="58"/>
  <c r="F23" i="58"/>
  <c r="F26" i="58"/>
  <c r="M16" i="58"/>
  <c r="M20" i="58"/>
  <c r="I16" i="58"/>
  <c r="I20" i="58"/>
  <c r="E16" i="58"/>
  <c r="F16" i="58"/>
  <c r="E20" i="58"/>
  <c r="L15" i="58"/>
  <c r="L20" i="58"/>
  <c r="H15" i="58"/>
  <c r="H20" i="58"/>
  <c r="D15" i="58"/>
  <c r="D20" i="58"/>
  <c r="Q14" i="58"/>
  <c r="J4" i="58"/>
  <c r="L1" i="58"/>
  <c r="M16" i="57"/>
  <c r="M20" i="57"/>
  <c r="I16" i="57"/>
  <c r="I20" i="57"/>
  <c r="E16" i="57"/>
  <c r="F16" i="57"/>
  <c r="L15" i="57"/>
  <c r="N15" i="57"/>
  <c r="H15" i="57"/>
  <c r="J15" i="57"/>
  <c r="J20" i="57"/>
  <c r="D15" i="57"/>
  <c r="D20" i="57"/>
  <c r="N66" i="57"/>
  <c r="N63" i="57"/>
  <c r="I63" i="57"/>
  <c r="E63" i="57"/>
  <c r="P62" i="57"/>
  <c r="N62" i="57"/>
  <c r="J62" i="57"/>
  <c r="F62" i="57"/>
  <c r="N53" i="57"/>
  <c r="J53" i="57"/>
  <c r="F53" i="57"/>
  <c r="P52" i="57"/>
  <c r="N52" i="57"/>
  <c r="J52" i="57"/>
  <c r="F52" i="57"/>
  <c r="N51" i="57"/>
  <c r="J51" i="57"/>
  <c r="F51" i="57"/>
  <c r="N50" i="57"/>
  <c r="J50" i="57"/>
  <c r="F50" i="57"/>
  <c r="N49" i="57"/>
  <c r="J49" i="57"/>
  <c r="F49" i="57"/>
  <c r="P59" i="57"/>
  <c r="N59" i="57"/>
  <c r="J59" i="57"/>
  <c r="F59" i="57"/>
  <c r="P58" i="57"/>
  <c r="N58" i="57"/>
  <c r="J58" i="57"/>
  <c r="F58" i="57"/>
  <c r="N48" i="57"/>
  <c r="J48" i="57"/>
  <c r="F48" i="57"/>
  <c r="P57" i="57"/>
  <c r="N57" i="57"/>
  <c r="J57" i="57"/>
  <c r="F57" i="57"/>
  <c r="M44" i="57"/>
  <c r="L44" i="57"/>
  <c r="I44" i="57"/>
  <c r="H44" i="57"/>
  <c r="E44" i="57"/>
  <c r="D44" i="57"/>
  <c r="P43" i="57"/>
  <c r="N43" i="57"/>
  <c r="J43" i="57"/>
  <c r="F43" i="57"/>
  <c r="P42" i="57"/>
  <c r="N42" i="57"/>
  <c r="J42" i="57"/>
  <c r="F42" i="57"/>
  <c r="N41" i="57"/>
  <c r="J41" i="57"/>
  <c r="F41" i="57"/>
  <c r="P40" i="57"/>
  <c r="N40" i="57"/>
  <c r="J40" i="57"/>
  <c r="F40" i="57"/>
  <c r="N39" i="57"/>
  <c r="J39" i="57"/>
  <c r="F39" i="57"/>
  <c r="P38" i="57"/>
  <c r="N38" i="57"/>
  <c r="J38" i="57"/>
  <c r="F38" i="57"/>
  <c r="P37" i="57"/>
  <c r="N37" i="57"/>
  <c r="J37" i="57"/>
  <c r="F37" i="57"/>
  <c r="M34" i="57"/>
  <c r="L34" i="57"/>
  <c r="I34" i="57"/>
  <c r="H34" i="57"/>
  <c r="E34" i="57"/>
  <c r="D34" i="57"/>
  <c r="N33" i="57"/>
  <c r="J33" i="57"/>
  <c r="F33" i="57"/>
  <c r="N32" i="57"/>
  <c r="J32" i="57"/>
  <c r="F32" i="57"/>
  <c r="P31" i="57"/>
  <c r="N31" i="57"/>
  <c r="J31" i="57"/>
  <c r="F31" i="57"/>
  <c r="P30" i="57"/>
  <c r="N30" i="57"/>
  <c r="J30" i="57"/>
  <c r="F30" i="57"/>
  <c r="P29" i="57"/>
  <c r="N29" i="57"/>
  <c r="J29" i="57"/>
  <c r="F29" i="57"/>
  <c r="M26" i="57"/>
  <c r="L26" i="57"/>
  <c r="I26" i="57"/>
  <c r="H26" i="57"/>
  <c r="E26" i="57"/>
  <c r="D26" i="57"/>
  <c r="P25" i="57"/>
  <c r="N25" i="57"/>
  <c r="J25" i="57"/>
  <c r="F25" i="57"/>
  <c r="P23" i="57"/>
  <c r="N23" i="57"/>
  <c r="J23" i="57"/>
  <c r="F23" i="57"/>
  <c r="J4" i="57"/>
  <c r="L1" i="57"/>
  <c r="P33" i="58"/>
  <c r="P40" i="58"/>
  <c r="P41" i="58"/>
  <c r="D62" i="58"/>
  <c r="E7" i="58"/>
  <c r="H62" i="58"/>
  <c r="I7" i="58"/>
  <c r="L62" i="58"/>
  <c r="P34" i="58"/>
  <c r="E62" i="58"/>
  <c r="E8" i="58"/>
  <c r="I62" i="58"/>
  <c r="I8" i="58"/>
  <c r="M62" i="58"/>
  <c r="M8" i="58"/>
  <c r="J57" i="58"/>
  <c r="P50" i="58"/>
  <c r="P51" i="58"/>
  <c r="P52" i="58"/>
  <c r="P53" i="58"/>
  <c r="P54" i="58"/>
  <c r="P55" i="58"/>
  <c r="P44" i="58"/>
  <c r="P8" i="58"/>
  <c r="F62" i="58"/>
  <c r="E9" i="58"/>
  <c r="I9" i="58"/>
  <c r="N62" i="58"/>
  <c r="M7" i="58"/>
  <c r="M9" i="58"/>
  <c r="P57" i="58"/>
  <c r="F15" i="58"/>
  <c r="F20" i="58"/>
  <c r="J15" i="58"/>
  <c r="N15" i="58"/>
  <c r="N16" i="58"/>
  <c r="N20" i="58"/>
  <c r="P16" i="58"/>
  <c r="J34" i="58"/>
  <c r="J62" i="58"/>
  <c r="P37" i="58"/>
  <c r="P48" i="58"/>
  <c r="P23" i="58"/>
  <c r="P26" i="58"/>
  <c r="F15" i="57"/>
  <c r="F20" i="57"/>
  <c r="E20" i="57"/>
  <c r="L20" i="57"/>
  <c r="N16" i="57"/>
  <c r="H20" i="57"/>
  <c r="J63" i="57"/>
  <c r="J44" i="57"/>
  <c r="E68" i="57"/>
  <c r="E8" i="57"/>
  <c r="M68" i="57"/>
  <c r="M8" i="57"/>
  <c r="I68" i="57"/>
  <c r="I8" i="57"/>
  <c r="J26" i="57"/>
  <c r="F26" i="57"/>
  <c r="N26" i="57"/>
  <c r="F34" i="57"/>
  <c r="N34" i="57"/>
  <c r="H68" i="57"/>
  <c r="I7" i="57"/>
  <c r="I9" i="57"/>
  <c r="F44" i="57"/>
  <c r="N44" i="57"/>
  <c r="D68" i="57"/>
  <c r="E7" i="57"/>
  <c r="E9" i="57"/>
  <c r="L68" i="57"/>
  <c r="M7" i="57"/>
  <c r="F63" i="57"/>
  <c r="F68" i="57"/>
  <c r="P14" i="57"/>
  <c r="J34" i="57"/>
  <c r="P7" i="58"/>
  <c r="P9" i="58"/>
  <c r="J20" i="58"/>
  <c r="P15" i="58"/>
  <c r="P20" i="58"/>
  <c r="P62" i="58"/>
  <c r="N20" i="57"/>
  <c r="J68" i="57"/>
  <c r="N68" i="57"/>
  <c r="M9" i="57"/>
  <c r="I18" i="26"/>
  <c r="I12" i="26"/>
  <c r="I23" i="26"/>
  <c r="I26" i="26"/>
</calcChain>
</file>

<file path=xl/sharedStrings.xml><?xml version="1.0" encoding="utf-8"?>
<sst xmlns="http://schemas.openxmlformats.org/spreadsheetml/2006/main" count="359" uniqueCount="196">
  <si>
    <t>Beginning Balance</t>
  </si>
  <si>
    <t>Ending Balance</t>
  </si>
  <si>
    <t>Expenditures: Authorizations # xx - xx</t>
  </si>
  <si>
    <t>Membership</t>
  </si>
  <si>
    <t>Difference</t>
  </si>
  <si>
    <t>Budgeted</t>
  </si>
  <si>
    <t>Programs</t>
  </si>
  <si>
    <t>Office Supplies</t>
  </si>
  <si>
    <t>Deposits</t>
  </si>
  <si>
    <t>Category</t>
  </si>
  <si>
    <t>Date</t>
  </si>
  <si>
    <t>Amount</t>
  </si>
  <si>
    <t>Payment Authorizations</t>
  </si>
  <si>
    <t>Check</t>
  </si>
  <si>
    <t>Payee</t>
  </si>
  <si>
    <t>Treasurer</t>
  </si>
  <si>
    <t xml:space="preserve">Brentwood Elementary School PTA </t>
  </si>
  <si>
    <t>Passive Fundraisers</t>
  </si>
  <si>
    <t>Box Tops</t>
  </si>
  <si>
    <t>Target</t>
  </si>
  <si>
    <t>WAMU</t>
  </si>
  <si>
    <t>Operating Expenses</t>
  </si>
  <si>
    <t>Insurance Premiums</t>
  </si>
  <si>
    <t>Tax Preparation</t>
  </si>
  <si>
    <t>Hospitality</t>
  </si>
  <si>
    <t>Bank Fees</t>
  </si>
  <si>
    <t>Membership Envelopes</t>
  </si>
  <si>
    <t>Unallocated Researves</t>
  </si>
  <si>
    <t>In</t>
  </si>
  <si>
    <t>Out</t>
  </si>
  <si>
    <t>Net</t>
  </si>
  <si>
    <t xml:space="preserve"> ACTUAL YTD</t>
  </si>
  <si>
    <t>BUDGET</t>
  </si>
  <si>
    <t>CURRENT PERIOD</t>
  </si>
  <si>
    <t>Budgeted Number of Members</t>
  </si>
  <si>
    <t>Current Period New Members</t>
  </si>
  <si>
    <t>Year to Date Members</t>
  </si>
  <si>
    <t>MORE</t>
  </si>
  <si>
    <t>or LESS</t>
  </si>
  <si>
    <t>YEAR TO</t>
  </si>
  <si>
    <t>DATE</t>
  </si>
  <si>
    <t>CURRENT</t>
  </si>
  <si>
    <t>PERIOD</t>
  </si>
  <si>
    <t>GRAND TOTALS</t>
  </si>
  <si>
    <t>TOTAL PROGRAMS</t>
  </si>
  <si>
    <t>TOTAL PASSIVE FUNDRASISERS</t>
  </si>
  <si>
    <t>TOTAL FUNDRASERS</t>
  </si>
  <si>
    <t>TOTAL OPERATING EXPENSES</t>
  </si>
  <si>
    <t>Misc. Programs</t>
  </si>
  <si>
    <t>Researves for Next Year</t>
  </si>
  <si>
    <t>Income</t>
  </si>
  <si>
    <t>Expenses</t>
  </si>
  <si>
    <t>Beg. Balance</t>
  </si>
  <si>
    <t>End Balance</t>
  </si>
  <si>
    <t>Misc Operating Expenses</t>
  </si>
  <si>
    <t>Recycling</t>
  </si>
  <si>
    <t>Misc Passive Fundraisers</t>
  </si>
  <si>
    <t>Report Dates:</t>
  </si>
  <si>
    <t>Uncleared Checks</t>
  </si>
  <si>
    <t>Total</t>
  </si>
  <si>
    <t>Cash Adv.</t>
  </si>
  <si>
    <t>Cash Adv Chk</t>
  </si>
  <si>
    <t>Total Membership:</t>
  </si>
  <si>
    <t>YTD</t>
  </si>
  <si>
    <t>07/10 - 6/11</t>
  </si>
  <si>
    <t>July 1 to July 31, 2010</t>
  </si>
  <si>
    <t>`</t>
  </si>
  <si>
    <t>Respectfully Submitted October 6, 2010</t>
  </si>
  <si>
    <t>Treasurer's Board Report</t>
  </si>
  <si>
    <t xml:space="preserve">Income: Dep # </t>
  </si>
  <si>
    <t>Unit Name</t>
  </si>
  <si>
    <t>Budget 2011 - 2012</t>
  </si>
  <si>
    <t>Adopted: Date Approved by Association</t>
  </si>
  <si>
    <t xml:space="preserve">to </t>
  </si>
  <si>
    <t>Program 1</t>
  </si>
  <si>
    <t>Program 2</t>
  </si>
  <si>
    <t>Program 3</t>
  </si>
  <si>
    <t>Fundraiser 1</t>
  </si>
  <si>
    <t>Fundraiser 2</t>
  </si>
  <si>
    <t>Fundraising  (3 programs to 1 Fundraiser)</t>
  </si>
  <si>
    <t>Misc Fundraiser</t>
  </si>
  <si>
    <t>Program 4</t>
  </si>
  <si>
    <t>Program 5</t>
  </si>
  <si>
    <t>Program 6</t>
  </si>
  <si>
    <t>Council PTA Workshop</t>
  </si>
  <si>
    <t>Council Assessment Fee</t>
  </si>
  <si>
    <t>Not Belonging to Unit (Sent to Council)</t>
  </si>
  <si>
    <t>Unit Portion Only</t>
  </si>
  <si>
    <t>TOTAL MEMBERSHIP</t>
  </si>
  <si>
    <t>Promotions (Flyers, pens, banners etc.)</t>
  </si>
  <si>
    <t>Treasurer Name</t>
  </si>
  <si>
    <t>Membership Information</t>
  </si>
  <si>
    <t>2011 - 2012</t>
  </si>
  <si>
    <t>CA ID#</t>
  </si>
  <si>
    <t>Nat'l ID#</t>
  </si>
  <si>
    <t>Site Name</t>
  </si>
  <si>
    <t>School
District</t>
  </si>
  <si>
    <t>2009 Members</t>
  </si>
  <si>
    <t>Membership
Budget</t>
  </si>
  <si>
    <t>Assessment
Fee</t>
  </si>
  <si>
    <t>Insurance
$199</t>
  </si>
  <si>
    <t>W/C
Form</t>
  </si>
  <si>
    <t>Envelopes</t>
  </si>
  <si>
    <t>% of
2009</t>
  </si>
  <si>
    <t>6015</t>
  </si>
  <si>
    <t>00668012</t>
  </si>
  <si>
    <t>Cummulative Total:</t>
  </si>
  <si>
    <t>???</t>
  </si>
  <si>
    <t>Goal is to have zero here</t>
  </si>
  <si>
    <t>Unhide other columns here</t>
  </si>
  <si>
    <t>DUE DATES</t>
  </si>
  <si>
    <t>MEMBERSHIP TO COUNCIL
$4.25</t>
  </si>
  <si>
    <t>$3.75
Remits</t>
  </si>
  <si>
    <t>Budget</t>
  </si>
  <si>
    <t>0789</t>
  </si>
  <si>
    <t>00019767</t>
  </si>
  <si>
    <t>Mid-Year Audit</t>
  </si>
  <si>
    <t>Year End Audit</t>
  </si>
  <si>
    <t>Year End
Report</t>
  </si>
  <si>
    <t xml:space="preserve">Due Dates: </t>
  </si>
  <si>
    <t>Financial reports to council</t>
  </si>
  <si>
    <t>Your PTA check book register</t>
  </si>
  <si>
    <t>Ck</t>
  </si>
  <si>
    <t>Dep.</t>
  </si>
  <si>
    <t>Payable</t>
  </si>
  <si>
    <t>Comments</t>
  </si>
  <si>
    <t>Expense</t>
  </si>
  <si>
    <t>Clr</t>
  </si>
  <si>
    <t>Balance</t>
  </si>
  <si>
    <t>Mo/Yr</t>
  </si>
  <si>
    <t>PTA Year</t>
  </si>
  <si>
    <t xml:space="preserve">BEGINNING BALANCE </t>
  </si>
  <si>
    <t>Bank</t>
  </si>
  <si>
    <t>check book ending balance</t>
  </si>
  <si>
    <t>(-) deductions not prev. recorded from this statement</t>
  </si>
  <si>
    <t>(+) credits not prev. recorded from this statement</t>
  </si>
  <si>
    <t>new acct. register balance</t>
  </si>
  <si>
    <t>statement ending balance</t>
  </si>
  <si>
    <t>(+) deposits not on this statement</t>
  </si>
  <si>
    <t>Subtotal</t>
  </si>
  <si>
    <t>list outstanding cks &amp; w/drawls</t>
  </si>
  <si>
    <t>(-) total of w/drawls from subtotal</t>
  </si>
  <si>
    <t>This bal. should match the new acct. reg. balance</t>
  </si>
  <si>
    <t xml:space="preserve">Diff </t>
  </si>
  <si>
    <t>Balanced</t>
  </si>
  <si>
    <t>2011/2012</t>
  </si>
  <si>
    <t>Deposit</t>
  </si>
  <si>
    <t>2011/2013</t>
  </si>
  <si>
    <t>2011/2014</t>
  </si>
  <si>
    <t>2011/2015</t>
  </si>
  <si>
    <t>2011/2016</t>
  </si>
  <si>
    <t>2011/2017</t>
  </si>
  <si>
    <t>2011/2018</t>
  </si>
  <si>
    <t>2011/2019</t>
  </si>
  <si>
    <t>2011/2020</t>
  </si>
  <si>
    <t>2011/2021</t>
  </si>
  <si>
    <t>2011/2022</t>
  </si>
  <si>
    <t>2011/2024</t>
  </si>
  <si>
    <t>2011/2025</t>
  </si>
  <si>
    <t>2011/2026</t>
  </si>
  <si>
    <t>2011/2027</t>
  </si>
  <si>
    <t>2011/2028</t>
  </si>
  <si>
    <t>2011/2029</t>
  </si>
  <si>
    <t>2011/2030</t>
  </si>
  <si>
    <t>2011/2031</t>
  </si>
  <si>
    <t>2011/2032</t>
  </si>
  <si>
    <t>2011/2033</t>
  </si>
  <si>
    <t>2011/2034</t>
  </si>
  <si>
    <t>2011/2035</t>
  </si>
  <si>
    <t>2011/2036</t>
  </si>
  <si>
    <t>2011/2037</t>
  </si>
  <si>
    <t>2011/2038</t>
  </si>
  <si>
    <t>2011/2039</t>
  </si>
  <si>
    <t>2011/2040</t>
  </si>
  <si>
    <t>2011/2041</t>
  </si>
  <si>
    <t>2011/2042</t>
  </si>
  <si>
    <t>2011/2043</t>
  </si>
  <si>
    <t>2011/2044</t>
  </si>
  <si>
    <t>5 members @ $5.00</t>
  </si>
  <si>
    <t>Council / Fifth District PTA</t>
  </si>
  <si>
    <t>5 members @ $4.25</t>
  </si>
  <si>
    <t>Fundraiser</t>
  </si>
  <si>
    <t>Fundraiser Company</t>
  </si>
  <si>
    <t>SAMPLE</t>
  </si>
  <si>
    <t>(NOTE: NOT MANDATORY EVERY MONTH.  SHOULD COMPLETE IN DECEMBER for Planning Purposes of the remainder of the year</t>
  </si>
  <si>
    <t>(All)</t>
  </si>
  <si>
    <t>Row Labels</t>
  </si>
  <si>
    <t>Sum of Expense</t>
  </si>
  <si>
    <t>Sum of Income</t>
  </si>
  <si>
    <t>(blank)</t>
  </si>
  <si>
    <t>Grand Total</t>
  </si>
  <si>
    <t>Mandatory Expenses</t>
  </si>
  <si>
    <t>Descretionary Expenses</t>
  </si>
  <si>
    <t>Total Mandatory Expenses</t>
  </si>
  <si>
    <t>Total Decretionary Expenses</t>
  </si>
  <si>
    <t>(Should be greater or equal to mandatory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</si>
</sst>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;@"/>
    <numFmt numFmtId="166" formatCode="mmm\ yyyy"/>
    <numFmt numFmtId="167" formatCode="m/d;@"/>
    <numFmt numFmtId="168" formatCode="m/d/yy;@"/>
    <numFmt numFmtId="169" formatCode="[$-409]mmm\-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Accounting"/>
      <sz val="9"/>
      <name val="Arial"/>
      <family val="2"/>
    </font>
    <font>
      <u val="doubleAccounting"/>
      <sz val="9"/>
      <color indexed="17"/>
      <name val="Arial"/>
      <family val="2"/>
    </font>
    <font>
      <b/>
      <u val="doubleAccounting"/>
      <sz val="9"/>
      <color indexed="17"/>
      <name val="Arial"/>
      <family val="2"/>
    </font>
    <font>
      <sz val="9"/>
      <color theme="6" tint="-0.499984740745262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left" indent="1"/>
    </xf>
    <xf numFmtId="44" fontId="0" fillId="0" borderId="0" xfId="2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44" fontId="2" fillId="0" borderId="0" xfId="2" applyFont="1" applyBorder="1"/>
    <xf numFmtId="44" fontId="2" fillId="0" borderId="1" xfId="2" applyFont="1" applyBorder="1"/>
    <xf numFmtId="0" fontId="3" fillId="0" borderId="0" xfId="0" applyFont="1" applyAlignment="1">
      <alignment horizontal="left" indent="1"/>
    </xf>
    <xf numFmtId="0" fontId="0" fillId="0" borderId="2" xfId="0" applyBorder="1"/>
    <xf numFmtId="0" fontId="2" fillId="0" borderId="0" xfId="0" applyFont="1" applyAlignment="1">
      <alignment horizontal="right"/>
    </xf>
    <xf numFmtId="44" fontId="3" fillId="0" borderId="0" xfId="2" applyFont="1"/>
    <xf numFmtId="44" fontId="2" fillId="2" borderId="0" xfId="2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8" fontId="0" fillId="0" borderId="0" xfId="0" applyNumberFormat="1"/>
    <xf numFmtId="40" fontId="0" fillId="0" borderId="0" xfId="0" applyNumberFormat="1"/>
    <xf numFmtId="40" fontId="2" fillId="0" borderId="0" xfId="2" applyNumberFormat="1" applyFont="1"/>
    <xf numFmtId="40" fontId="2" fillId="0" borderId="0" xfId="2" applyNumberFormat="1" applyFont="1" applyBorder="1"/>
    <xf numFmtId="40" fontId="2" fillId="0" borderId="1" xfId="2" applyNumberFormat="1" applyFont="1" applyBorder="1" applyAlignment="1"/>
    <xf numFmtId="40" fontId="3" fillId="0" borderId="0" xfId="2" applyNumberFormat="1" applyFont="1"/>
    <xf numFmtId="44" fontId="3" fillId="0" borderId="0" xfId="2" applyFont="1" applyAlignment="1"/>
    <xf numFmtId="44" fontId="2" fillId="0" borderId="0" xfId="2" applyFont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0" borderId="3" xfId="2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0" fontId="2" fillId="0" borderId="0" xfId="2" applyNumberFormat="1" applyFont="1" applyBorder="1" applyAlignment="1"/>
    <xf numFmtId="49" fontId="2" fillId="0" borderId="0" xfId="0" applyNumberFormat="1" applyFont="1" applyBorder="1"/>
    <xf numFmtId="44" fontId="2" fillId="0" borderId="3" xfId="2" applyFont="1" applyBorder="1"/>
    <xf numFmtId="44" fontId="2" fillId="0" borderId="6" xfId="2" applyFont="1" applyBorder="1"/>
    <xf numFmtId="44" fontId="2" fillId="0" borderId="4" xfId="2" applyFont="1" applyBorder="1"/>
    <xf numFmtId="0" fontId="3" fillId="0" borderId="0" xfId="0" applyFont="1"/>
    <xf numFmtId="44" fontId="2" fillId="2" borderId="3" xfId="2" applyFont="1" applyFill="1" applyBorder="1"/>
    <xf numFmtId="44" fontId="2" fillId="2" borderId="4" xfId="2" applyFont="1" applyFill="1" applyBorder="1"/>
    <xf numFmtId="44" fontId="2" fillId="2" borderId="6" xfId="2" applyFont="1" applyFill="1" applyBorder="1"/>
    <xf numFmtId="164" fontId="2" fillId="0" borderId="0" xfId="0" applyNumberFormat="1" applyFont="1" applyAlignment="1"/>
    <xf numFmtId="44" fontId="2" fillId="0" borderId="3" xfId="2" applyFont="1" applyBorder="1" applyProtection="1"/>
    <xf numFmtId="165" fontId="2" fillId="0" borderId="0" xfId="0" applyNumberFormat="1" applyFont="1" applyAlignment="1">
      <alignment horizontal="center"/>
    </xf>
    <xf numFmtId="44" fontId="1" fillId="0" borderId="0" xfId="2"/>
    <xf numFmtId="44" fontId="1" fillId="0" borderId="3" xfId="2" applyBorder="1"/>
    <xf numFmtId="44" fontId="1" fillId="0" borderId="0" xfId="2" applyBorder="1"/>
    <xf numFmtId="44" fontId="1" fillId="0" borderId="4" xfId="2" applyBorder="1"/>
    <xf numFmtId="44" fontId="1" fillId="0" borderId="6" xfId="2" applyBorder="1"/>
    <xf numFmtId="9" fontId="1" fillId="0" borderId="0" xfId="4"/>
    <xf numFmtId="44" fontId="1" fillId="0" borderId="3" xfId="2" applyFont="1" applyBorder="1"/>
    <xf numFmtId="44" fontId="1" fillId="0" borderId="7" xfId="2" applyBorder="1"/>
    <xf numFmtId="44" fontId="1" fillId="0" borderId="8" xfId="2" applyBorder="1"/>
    <xf numFmtId="44" fontId="1" fillId="0" borderId="9" xfId="2" applyBorder="1"/>
    <xf numFmtId="44" fontId="1" fillId="0" borderId="10" xfId="2" applyBorder="1"/>
    <xf numFmtId="44" fontId="1" fillId="0" borderId="3" xfId="2" applyBorder="1" applyProtection="1"/>
    <xf numFmtId="44" fontId="1" fillId="0" borderId="3" xfId="2" applyFont="1" applyBorder="1" applyProtection="1"/>
    <xf numFmtId="44" fontId="1" fillId="0" borderId="7" xfId="2" applyBorder="1" applyProtection="1"/>
    <xf numFmtId="44" fontId="1" fillId="0" borderId="11" xfId="2" applyBorder="1"/>
    <xf numFmtId="44" fontId="1" fillId="0" borderId="2" xfId="2" applyBorder="1"/>
    <xf numFmtId="44" fontId="1" fillId="0" borderId="12" xfId="2" applyBorder="1"/>
    <xf numFmtId="44" fontId="1" fillId="0" borderId="13" xfId="2" applyBorder="1"/>
    <xf numFmtId="40" fontId="1" fillId="0" borderId="0" xfId="2" applyNumberFormat="1"/>
    <xf numFmtId="44" fontId="2" fillId="0" borderId="0" xfId="0" applyNumberFormat="1" applyFont="1"/>
    <xf numFmtId="44" fontId="3" fillId="0" borderId="2" xfId="2" applyFont="1" applyBorder="1"/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44" fontId="0" fillId="0" borderId="0" xfId="0" applyNumberFormat="1"/>
    <xf numFmtId="44" fontId="1" fillId="0" borderId="0" xfId="2" applyFill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" fontId="3" fillId="0" borderId="0" xfId="0" applyNumberFormat="1" applyFont="1"/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2" applyFont="1" applyAlignment="1">
      <alignment horizontal="center"/>
    </xf>
    <xf numFmtId="44" fontId="1" fillId="0" borderId="14" xfId="2" applyBorder="1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3" borderId="0" xfId="0" applyFont="1" applyFill="1"/>
    <xf numFmtId="0" fontId="0" fillId="3" borderId="0" xfId="0" applyFill="1"/>
    <xf numFmtId="44" fontId="2" fillId="3" borderId="0" xfId="2" applyFont="1" applyFill="1"/>
    <xf numFmtId="164" fontId="2" fillId="0" borderId="0" xfId="0" applyNumberFormat="1" applyFont="1" applyAlignment="1">
      <alignment horizontal="right"/>
    </xf>
    <xf numFmtId="1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6" fontId="2" fillId="0" borderId="0" xfId="0" applyNumberFormat="1" applyFont="1" applyAlignment="1">
      <alignment horizontal="right"/>
    </xf>
    <xf numFmtId="44" fontId="1" fillId="3" borderId="0" xfId="2" applyFill="1"/>
    <xf numFmtId="0" fontId="4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0" xfId="3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/>
    <xf numFmtId="0" fontId="2" fillId="0" borderId="0" xfId="3" applyFont="1" applyAlignment="1">
      <alignment vertical="center"/>
    </xf>
    <xf numFmtId="15" fontId="2" fillId="3" borderId="3" xfId="3" applyNumberFormat="1" applyFont="1" applyFill="1" applyBorder="1" applyAlignment="1">
      <alignment horizontal="center" vertical="center"/>
    </xf>
    <xf numFmtId="15" fontId="2" fillId="3" borderId="0" xfId="3" applyNumberFormat="1" applyFont="1" applyFill="1" applyBorder="1" applyAlignment="1">
      <alignment horizontal="center" vertical="center"/>
    </xf>
    <xf numFmtId="15" fontId="2" fillId="3" borderId="4" xfId="3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center" vertical="center" shrinkToFit="1"/>
    </xf>
    <xf numFmtId="49" fontId="2" fillId="0" borderId="16" xfId="3" applyNumberFormat="1" applyFont="1" applyFill="1" applyBorder="1" applyAlignment="1">
      <alignment horizontal="center" vertical="center" shrinkToFit="1"/>
    </xf>
    <xf numFmtId="0" fontId="2" fillId="0" borderId="16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17" fontId="2" fillId="0" borderId="19" xfId="3" applyNumberFormat="1" applyFont="1" applyBorder="1" applyAlignment="1">
      <alignment horizontal="center" vertical="center"/>
    </xf>
    <xf numFmtId="17" fontId="2" fillId="0" borderId="16" xfId="3" applyNumberFormat="1" applyFont="1" applyBorder="1" applyAlignment="1">
      <alignment horizontal="center" vertical="center"/>
    </xf>
    <xf numFmtId="0" fontId="2" fillId="3" borderId="19" xfId="3" applyFont="1" applyFill="1" applyBorder="1" applyAlignment="1">
      <alignment horizontal="center" vertical="center"/>
    </xf>
    <xf numFmtId="0" fontId="1" fillId="0" borderId="16" xfId="3" applyFont="1" applyBorder="1" applyAlignment="1">
      <alignment horizontal="center" wrapText="1"/>
    </xf>
    <xf numFmtId="8" fontId="2" fillId="4" borderId="18" xfId="3" applyNumberFormat="1" applyFont="1" applyFill="1" applyBorder="1" applyAlignment="1">
      <alignment horizontal="center" wrapText="1"/>
    </xf>
    <xf numFmtId="49" fontId="1" fillId="0" borderId="20" xfId="3" applyNumberFormat="1" applyFill="1" applyBorder="1" applyAlignment="1">
      <alignment horizontal="center" vertical="center"/>
    </xf>
    <xf numFmtId="49" fontId="1" fillId="0" borderId="21" xfId="3" applyNumberFormat="1" applyFont="1" applyFill="1" applyBorder="1" applyAlignment="1">
      <alignment horizontal="center" vertical="center"/>
    </xf>
    <xf numFmtId="0" fontId="5" fillId="0" borderId="21" xfId="3" applyFont="1" applyBorder="1" applyAlignment="1">
      <alignment vertical="center"/>
    </xf>
    <xf numFmtId="0" fontId="1" fillId="0" borderId="21" xfId="1" applyNumberFormat="1" applyFont="1" applyFill="1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1" fillId="0" borderId="21" xfId="3" applyFont="1" applyFill="1" applyBorder="1" applyAlignment="1">
      <alignment horizontal="center" vertical="center"/>
    </xf>
    <xf numFmtId="0" fontId="1" fillId="0" borderId="22" xfId="3" applyFont="1" applyFill="1" applyBorder="1" applyAlignment="1">
      <alignment horizontal="center" vertical="center"/>
    </xf>
    <xf numFmtId="1" fontId="1" fillId="0" borderId="23" xfId="3" applyNumberFormat="1" applyFont="1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0" fontId="2" fillId="3" borderId="24" xfId="3" applyFont="1" applyFill="1" applyBorder="1" applyAlignment="1">
      <alignment horizontal="center" vertical="center"/>
    </xf>
    <xf numFmtId="9" fontId="0" fillId="0" borderId="21" xfId="4" applyFont="1" applyBorder="1"/>
    <xf numFmtId="0" fontId="1" fillId="0" borderId="23" xfId="3" applyBorder="1"/>
    <xf numFmtId="0" fontId="1" fillId="3" borderId="25" xfId="3" applyFill="1" applyBorder="1" applyAlignment="1">
      <alignment horizontal="center" vertical="center"/>
    </xf>
    <xf numFmtId="0" fontId="1" fillId="3" borderId="26" xfId="3" applyFont="1" applyFill="1" applyBorder="1" applyAlignment="1">
      <alignment horizontal="center" vertical="center"/>
    </xf>
    <xf numFmtId="0" fontId="1" fillId="3" borderId="26" xfId="3" applyFill="1" applyBorder="1" applyAlignment="1">
      <alignment horizontal="center" vertical="center"/>
    </xf>
    <xf numFmtId="0" fontId="2" fillId="3" borderId="26" xfId="3" applyFont="1" applyFill="1" applyBorder="1" applyAlignment="1">
      <alignment horizontal="center" vertical="center"/>
    </xf>
    <xf numFmtId="0" fontId="2" fillId="3" borderId="27" xfId="3" applyFont="1" applyFill="1" applyBorder="1" applyAlignment="1">
      <alignment horizontal="center" vertical="center"/>
    </xf>
    <xf numFmtId="0" fontId="2" fillId="3" borderId="25" xfId="3" applyFont="1" applyFill="1" applyBorder="1" applyAlignment="1">
      <alignment horizontal="center" vertical="center"/>
    </xf>
    <xf numFmtId="1" fontId="2" fillId="3" borderId="28" xfId="3" applyNumberFormat="1" applyFont="1" applyFill="1" applyBorder="1" applyAlignment="1">
      <alignment horizontal="center" vertical="center"/>
    </xf>
    <xf numFmtId="0" fontId="2" fillId="3" borderId="29" xfId="3" applyFont="1" applyFill="1" applyBorder="1" applyAlignment="1">
      <alignment horizontal="center" vertical="center"/>
    </xf>
    <xf numFmtId="9" fontId="0" fillId="0" borderId="26" xfId="4" applyFont="1" applyBorder="1"/>
    <xf numFmtId="0" fontId="1" fillId="0" borderId="28" xfId="3" applyBorder="1"/>
    <xf numFmtId="0" fontId="2" fillId="0" borderId="0" xfId="3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5" fontId="1" fillId="0" borderId="0" xfId="3" applyNumberFormat="1" applyAlignment="1">
      <alignment horizontal="left" vertical="center"/>
    </xf>
    <xf numFmtId="165" fontId="1" fillId="0" borderId="0" xfId="3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0" xfId="0" quotePrefix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" fontId="2" fillId="3" borderId="31" xfId="0" applyNumberFormat="1" applyFont="1" applyFill="1" applyBorder="1" applyAlignment="1">
      <alignment horizontal="center" vertical="center"/>
    </xf>
    <xf numFmtId="17" fontId="2" fillId="3" borderId="32" xfId="0" applyNumberFormat="1" applyFont="1" applyFill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7" fontId="2" fillId="3" borderId="33" xfId="0" applyNumberFormat="1" applyFont="1" applyFill="1" applyBorder="1" applyAlignment="1">
      <alignment horizontal="center" vertical="center"/>
    </xf>
    <xf numFmtId="0" fontId="2" fillId="0" borderId="34" xfId="0" quotePrefix="1" applyFont="1" applyBorder="1" applyAlignment="1">
      <alignment horizontal="center" vertical="center" wrapText="1"/>
    </xf>
    <xf numFmtId="0" fontId="2" fillId="0" borderId="35" xfId="3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3" applyFill="1" applyBorder="1"/>
    <xf numFmtId="17" fontId="2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 applyAlignment="1"/>
    <xf numFmtId="44" fontId="7" fillId="2" borderId="21" xfId="2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49" fontId="7" fillId="3" borderId="21" xfId="0" applyNumberFormat="1" applyFont="1" applyFill="1" applyBorder="1" applyAlignment="1">
      <alignment horizontal="center"/>
    </xf>
    <xf numFmtId="0" fontId="7" fillId="0" borderId="0" xfId="0" applyFont="1"/>
    <xf numFmtId="49" fontId="6" fillId="3" borderId="21" xfId="0" applyNumberFormat="1" applyFont="1" applyFill="1" applyBorder="1" applyAlignment="1">
      <alignment horizontal="center"/>
    </xf>
    <xf numFmtId="14" fontId="6" fillId="0" borderId="21" xfId="0" applyNumberFormat="1" applyFont="1" applyFill="1" applyBorder="1"/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/>
    <xf numFmtId="44" fontId="6" fillId="0" borderId="21" xfId="2" applyFont="1" applyFill="1" applyBorder="1"/>
    <xf numFmtId="44" fontId="6" fillId="3" borderId="21" xfId="2" applyFont="1" applyFill="1" applyBorder="1"/>
    <xf numFmtId="1" fontId="6" fillId="3" borderId="21" xfId="2" applyNumberFormat="1" applyFont="1" applyFill="1" applyBorder="1" applyAlignment="1">
      <alignment horizontal="center"/>
    </xf>
    <xf numFmtId="0" fontId="6" fillId="0" borderId="0" xfId="0" applyFont="1" applyFill="1"/>
    <xf numFmtId="168" fontId="6" fillId="0" borderId="30" xfId="0" applyNumberFormat="1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44" fontId="6" fillId="0" borderId="30" xfId="2" applyFont="1" applyBorder="1"/>
    <xf numFmtId="168" fontId="6" fillId="0" borderId="21" xfId="0" applyNumberFormat="1" applyFont="1" applyBorder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44" fontId="6" fillId="0" borderId="21" xfId="2" applyFont="1" applyBorder="1"/>
    <xf numFmtId="0" fontId="7" fillId="5" borderId="0" xfId="0" applyFont="1" applyFill="1"/>
    <xf numFmtId="169" fontId="6" fillId="0" borderId="0" xfId="0" applyNumberFormat="1" applyFont="1" applyBorder="1"/>
    <xf numFmtId="0" fontId="7" fillId="0" borderId="0" xfId="0" applyFont="1" applyFill="1" applyAlignment="1">
      <alignment horizontal="right"/>
    </xf>
    <xf numFmtId="169" fontId="6" fillId="0" borderId="0" xfId="0" applyNumberFormat="1" applyFont="1" applyBorder="1" applyAlignment="1">
      <alignment horizontal="center"/>
    </xf>
    <xf numFmtId="44" fontId="7" fillId="0" borderId="0" xfId="2" applyFont="1" applyBorder="1"/>
    <xf numFmtId="44" fontId="6" fillId="0" borderId="0" xfId="2" applyFont="1" applyBorder="1"/>
    <xf numFmtId="44" fontId="9" fillId="0" borderId="0" xfId="2" applyFont="1" applyBorder="1"/>
    <xf numFmtId="44" fontId="10" fillId="0" borderId="0" xfId="2" applyFont="1" applyBorder="1"/>
    <xf numFmtId="44" fontId="11" fillId="0" borderId="0" xfId="2" applyFont="1" applyBorder="1"/>
    <xf numFmtId="0" fontId="12" fillId="0" borderId="0" xfId="0" applyFont="1" applyBorder="1" applyAlignment="1">
      <alignment horizontal="center"/>
    </xf>
    <xf numFmtId="44" fontId="6" fillId="0" borderId="0" xfId="0" applyNumberFormat="1" applyFont="1" applyBorder="1"/>
    <xf numFmtId="0" fontId="1" fillId="0" borderId="0" xfId="0" applyFont="1" applyBorder="1" applyAlignment="1">
      <alignment horizontal="center"/>
    </xf>
    <xf numFmtId="44" fontId="6" fillId="0" borderId="0" xfId="2" applyFont="1"/>
    <xf numFmtId="167" fontId="6" fillId="0" borderId="0" xfId="0" applyNumberFormat="1" applyFont="1" applyBorder="1" applyAlignment="1"/>
    <xf numFmtId="167" fontId="7" fillId="2" borderId="21" xfId="2" applyNumberFormat="1" applyFont="1" applyFill="1" applyBorder="1" applyAlignment="1">
      <alignment horizontal="center"/>
    </xf>
    <xf numFmtId="44" fontId="7" fillId="0" borderId="0" xfId="2" applyFont="1"/>
    <xf numFmtId="44" fontId="6" fillId="0" borderId="0" xfId="2" applyFont="1" applyFill="1"/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4" fontId="6" fillId="0" borderId="21" xfId="2" applyFont="1" applyBorder="1" applyAlignment="1">
      <alignment vertical="center"/>
    </xf>
    <xf numFmtId="167" fontId="6" fillId="0" borderId="30" xfId="2" applyNumberFormat="1" applyFont="1" applyBorder="1" applyAlignment="1">
      <alignment horizontal="center"/>
    </xf>
    <xf numFmtId="167" fontId="6" fillId="0" borderId="21" xfId="2" applyNumberFormat="1" applyFont="1" applyBorder="1" applyAlignment="1">
      <alignment horizontal="center"/>
    </xf>
    <xf numFmtId="44" fontId="6" fillId="0" borderId="21" xfId="0" applyNumberFormat="1" applyFont="1" applyBorder="1"/>
    <xf numFmtId="49" fontId="6" fillId="0" borderId="21" xfId="0" applyNumberFormat="1" applyFont="1" applyBorder="1" applyAlignment="1">
      <alignment horizontal="center"/>
    </xf>
    <xf numFmtId="168" fontId="6" fillId="0" borderId="0" xfId="0" applyNumberFormat="1" applyFont="1"/>
    <xf numFmtId="167" fontId="6" fillId="0" borderId="0" xfId="2" applyNumberFormat="1" applyFont="1" applyAlignment="1">
      <alignment horizontal="center"/>
    </xf>
    <xf numFmtId="14" fontId="6" fillId="0" borderId="39" xfId="0" applyNumberFormat="1" applyFont="1" applyBorder="1"/>
    <xf numFmtId="0" fontId="8" fillId="0" borderId="39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39" xfId="0" applyFont="1" applyBorder="1" applyAlignment="1"/>
    <xf numFmtId="167" fontId="8" fillId="0" borderId="39" xfId="0" applyNumberFormat="1" applyFont="1" applyBorder="1" applyAlignment="1">
      <alignment horizontal="center"/>
    </xf>
    <xf numFmtId="44" fontId="7" fillId="0" borderId="39" xfId="2" applyFont="1" applyBorder="1"/>
    <xf numFmtId="0" fontId="8" fillId="3" borderId="39" xfId="0" applyFont="1" applyFill="1" applyBorder="1" applyAlignment="1"/>
    <xf numFmtId="49" fontId="6" fillId="3" borderId="39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167" fontId="6" fillId="0" borderId="21" xfId="2" applyNumberFormat="1" applyFont="1" applyFill="1" applyBorder="1" applyAlignment="1">
      <alignment horizontal="center"/>
    </xf>
    <xf numFmtId="167" fontId="6" fillId="0" borderId="21" xfId="2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pivotButton="1"/>
    <xf numFmtId="164" fontId="2" fillId="0" borderId="0" xfId="0" applyNumberFormat="1" applyFont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" borderId="36" xfId="3" applyFont="1" applyFill="1" applyBorder="1" applyAlignment="1">
      <alignment horizontal="center" vertical="center"/>
    </xf>
    <xf numFmtId="0" fontId="2" fillId="3" borderId="37" xfId="3" applyFont="1" applyFill="1" applyBorder="1" applyAlignment="1">
      <alignment horizontal="center" vertical="center"/>
    </xf>
    <xf numFmtId="0" fontId="2" fillId="3" borderId="38" xfId="3" applyFont="1" applyFill="1" applyBorder="1" applyAlignment="1">
      <alignment horizontal="center" vertical="center"/>
    </xf>
    <xf numFmtId="0" fontId="2" fillId="3" borderId="36" xfId="3" applyFont="1" applyFill="1" applyBorder="1" applyAlignment="1">
      <alignment horizontal="center" vertical="center" wrapText="1"/>
    </xf>
    <xf numFmtId="0" fontId="2" fillId="3" borderId="37" xfId="3" applyFont="1" applyFill="1" applyBorder="1" applyAlignment="1">
      <alignment horizontal="center" vertical="center" wrapText="1"/>
    </xf>
    <xf numFmtId="0" fontId="2" fillId="3" borderId="38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right" indent="2"/>
    </xf>
    <xf numFmtId="0" fontId="0" fillId="0" borderId="0" xfId="0" applyFont="1" applyAlignment="1">
      <alignment horizontal="left" indent="1"/>
    </xf>
  </cellXfs>
  <cellStyles count="6">
    <cellStyle name="Comma 2" xfId="1"/>
    <cellStyle name="Currency" xfId="2" builtinId="4"/>
    <cellStyle name="Currency 2" xfId="5"/>
    <cellStyle name="Normal" xfId="0" builtinId="0"/>
    <cellStyle name="Normal 2" xfId="3"/>
    <cellStyle name="Percent" xfId="4" builtinId="5"/>
  </cellStyles>
  <dxfs count="3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y Kinyon" refreshedDate="41508.837477430556" createdVersion="4" refreshedVersion="4" minRefreshableVersion="3" recordCount="297">
  <cacheSource type="worksheet">
    <worksheetSource ref="A3:L300" sheet="Register Chk"/>
  </cacheSource>
  <cacheFields count="12">
    <cacheField name="Date" numFmtId="0">
      <sharedItems containsNonDate="0" containsDate="1" containsString="0" containsBlank="1" minDate="2013-08-22T00:00:00" maxDate="2013-08-26T00:00:00"/>
    </cacheField>
    <cacheField name="Ck" numFmtId="0">
      <sharedItems containsBlank="1" containsMixedTypes="1" containsNumber="1" containsInteger="1" minValue="1000" maxValue="1001"/>
    </cacheField>
    <cacheField name="Dep." numFmtId="0">
      <sharedItems containsString="0" containsBlank="1" containsNumber="1" containsInteger="1" minValue="1" maxValue="2"/>
    </cacheField>
    <cacheField name="Payable" numFmtId="0">
      <sharedItems containsBlank="1"/>
    </cacheField>
    <cacheField name="Category" numFmtId="0">
      <sharedItems containsBlank="1" count="3">
        <m/>
        <s v="Membership"/>
        <s v="Fundraiser"/>
      </sharedItems>
    </cacheField>
    <cacheField name="Comments" numFmtId="0">
      <sharedItems containsBlank="1"/>
    </cacheField>
    <cacheField name="Expense" numFmtId="0">
      <sharedItems containsString="0" containsBlank="1" containsNumber="1" minValue="21.25" maxValue="500"/>
    </cacheField>
    <cacheField name="Income" numFmtId="0">
      <sharedItems containsString="0" containsBlank="1" containsNumber="1" containsInteger="1" minValue="25" maxValue="1000"/>
    </cacheField>
    <cacheField name="Clr" numFmtId="167">
      <sharedItems containsNonDate="0" containsString="0" containsBlank="1"/>
    </cacheField>
    <cacheField name="Balance" numFmtId="44">
      <sharedItems containsString="0" containsBlank="1" containsNumber="1" minValue="1000" maxValue="2003.75"/>
    </cacheField>
    <cacheField name="Mo/Yr" numFmtId="0">
      <sharedItems containsBlank="1" count="3">
        <m/>
        <s v="2013-8"/>
        <s v="1900-1"/>
      </sharedItems>
    </cacheField>
    <cacheField name="PTA Year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">
  <r>
    <m/>
    <s v="BEGINNING BALANCE "/>
    <m/>
    <m/>
    <x v="0"/>
    <m/>
    <m/>
    <m/>
    <m/>
    <n v="1000"/>
    <x v="0"/>
    <m/>
  </r>
  <r>
    <d v="2013-08-22T00:00:00"/>
    <m/>
    <n v="1"/>
    <s v="Deposit"/>
    <x v="1"/>
    <s v="5 members @ $5.00"/>
    <m/>
    <n v="25"/>
    <m/>
    <n v="1025"/>
    <x v="1"/>
    <s v="2011/2012"/>
  </r>
  <r>
    <d v="2013-08-23T00:00:00"/>
    <n v="1000"/>
    <m/>
    <s v="Council / Fifth District PTA"/>
    <x v="1"/>
    <s v="5 members @ $4.25"/>
    <n v="21.25"/>
    <m/>
    <m/>
    <n v="1003.75"/>
    <x v="1"/>
    <s v="2011/2012"/>
  </r>
  <r>
    <d v="2013-08-24T00:00:00"/>
    <m/>
    <n v="2"/>
    <s v="Deposit"/>
    <x v="2"/>
    <m/>
    <m/>
    <n v="1000"/>
    <m/>
    <n v="2003.75"/>
    <x v="1"/>
    <s v="2011/2013"/>
  </r>
  <r>
    <d v="2013-08-25T00:00:00"/>
    <n v="1001"/>
    <m/>
    <s v="Fundraiser Company"/>
    <x v="2"/>
    <m/>
    <n v="500"/>
    <m/>
    <m/>
    <n v="1503.75"/>
    <x v="1"/>
    <s v="2011/2014"/>
  </r>
  <r>
    <m/>
    <m/>
    <m/>
    <m/>
    <x v="0"/>
    <m/>
    <m/>
    <m/>
    <m/>
    <n v="1503.75"/>
    <x v="2"/>
    <s v="2011/2015"/>
  </r>
  <r>
    <m/>
    <m/>
    <m/>
    <m/>
    <x v="0"/>
    <m/>
    <m/>
    <m/>
    <m/>
    <n v="1503.75"/>
    <x v="2"/>
    <s v="2011/2016"/>
  </r>
  <r>
    <m/>
    <m/>
    <m/>
    <m/>
    <x v="0"/>
    <m/>
    <m/>
    <m/>
    <m/>
    <n v="1503.75"/>
    <x v="2"/>
    <s v="2011/2017"/>
  </r>
  <r>
    <m/>
    <m/>
    <m/>
    <m/>
    <x v="0"/>
    <m/>
    <m/>
    <m/>
    <m/>
    <n v="1503.75"/>
    <x v="2"/>
    <s v="2011/2018"/>
  </r>
  <r>
    <m/>
    <m/>
    <m/>
    <m/>
    <x v="0"/>
    <m/>
    <m/>
    <m/>
    <m/>
    <n v="1503.75"/>
    <x v="2"/>
    <s v="2011/2019"/>
  </r>
  <r>
    <m/>
    <m/>
    <m/>
    <m/>
    <x v="0"/>
    <m/>
    <m/>
    <m/>
    <m/>
    <n v="1503.75"/>
    <x v="2"/>
    <s v="2011/2020"/>
  </r>
  <r>
    <m/>
    <m/>
    <m/>
    <m/>
    <x v="0"/>
    <m/>
    <m/>
    <m/>
    <m/>
    <n v="1503.75"/>
    <x v="2"/>
    <s v="2011/2021"/>
  </r>
  <r>
    <m/>
    <m/>
    <m/>
    <m/>
    <x v="0"/>
    <m/>
    <m/>
    <m/>
    <m/>
    <n v="1503.75"/>
    <x v="2"/>
    <s v="2011/2022"/>
  </r>
  <r>
    <m/>
    <m/>
    <m/>
    <m/>
    <x v="0"/>
    <m/>
    <m/>
    <m/>
    <m/>
    <n v="1503.75"/>
    <x v="2"/>
    <s v="2011/2024"/>
  </r>
  <r>
    <m/>
    <m/>
    <m/>
    <m/>
    <x v="0"/>
    <m/>
    <m/>
    <m/>
    <m/>
    <n v="1503.75"/>
    <x v="2"/>
    <s v="2011/2025"/>
  </r>
  <r>
    <m/>
    <m/>
    <m/>
    <m/>
    <x v="0"/>
    <m/>
    <m/>
    <m/>
    <m/>
    <n v="1503.75"/>
    <x v="2"/>
    <s v="2011/2026"/>
  </r>
  <r>
    <m/>
    <m/>
    <m/>
    <m/>
    <x v="0"/>
    <m/>
    <m/>
    <m/>
    <m/>
    <n v="1503.75"/>
    <x v="2"/>
    <s v="2011/2027"/>
  </r>
  <r>
    <m/>
    <m/>
    <m/>
    <m/>
    <x v="0"/>
    <m/>
    <m/>
    <m/>
    <m/>
    <n v="1503.75"/>
    <x v="2"/>
    <s v="2011/2028"/>
  </r>
  <r>
    <m/>
    <m/>
    <m/>
    <m/>
    <x v="0"/>
    <m/>
    <m/>
    <m/>
    <m/>
    <n v="1503.75"/>
    <x v="2"/>
    <s v="2011/2029"/>
  </r>
  <r>
    <m/>
    <m/>
    <m/>
    <m/>
    <x v="0"/>
    <m/>
    <m/>
    <m/>
    <m/>
    <n v="1503.75"/>
    <x v="2"/>
    <s v="2011/2030"/>
  </r>
  <r>
    <m/>
    <m/>
    <m/>
    <m/>
    <x v="0"/>
    <m/>
    <m/>
    <m/>
    <m/>
    <n v="1503.75"/>
    <x v="2"/>
    <s v="2011/2031"/>
  </r>
  <r>
    <m/>
    <m/>
    <m/>
    <m/>
    <x v="0"/>
    <m/>
    <m/>
    <m/>
    <m/>
    <n v="1503.75"/>
    <x v="2"/>
    <s v="2011/2032"/>
  </r>
  <r>
    <m/>
    <m/>
    <m/>
    <m/>
    <x v="0"/>
    <m/>
    <m/>
    <m/>
    <m/>
    <n v="1503.75"/>
    <x v="2"/>
    <s v="2011/2033"/>
  </r>
  <r>
    <m/>
    <m/>
    <m/>
    <m/>
    <x v="0"/>
    <m/>
    <m/>
    <m/>
    <m/>
    <n v="1503.75"/>
    <x v="2"/>
    <s v="2011/2034"/>
  </r>
  <r>
    <m/>
    <m/>
    <m/>
    <m/>
    <x v="0"/>
    <m/>
    <m/>
    <m/>
    <m/>
    <n v="1503.75"/>
    <x v="2"/>
    <s v="2011/2035"/>
  </r>
  <r>
    <m/>
    <m/>
    <m/>
    <m/>
    <x v="0"/>
    <m/>
    <m/>
    <m/>
    <m/>
    <n v="1503.75"/>
    <x v="2"/>
    <s v="2011/2036"/>
  </r>
  <r>
    <m/>
    <m/>
    <m/>
    <m/>
    <x v="0"/>
    <m/>
    <m/>
    <m/>
    <m/>
    <n v="1503.75"/>
    <x v="2"/>
    <s v="2011/2037"/>
  </r>
  <r>
    <m/>
    <m/>
    <m/>
    <m/>
    <x v="0"/>
    <m/>
    <m/>
    <m/>
    <m/>
    <n v="1503.75"/>
    <x v="2"/>
    <s v="2011/2038"/>
  </r>
  <r>
    <m/>
    <m/>
    <m/>
    <m/>
    <x v="0"/>
    <m/>
    <m/>
    <m/>
    <m/>
    <n v="1503.75"/>
    <x v="2"/>
    <s v="2011/2039"/>
  </r>
  <r>
    <m/>
    <m/>
    <m/>
    <m/>
    <x v="0"/>
    <m/>
    <m/>
    <m/>
    <m/>
    <n v="1503.75"/>
    <x v="2"/>
    <s v="2011/2040"/>
  </r>
  <r>
    <m/>
    <m/>
    <m/>
    <m/>
    <x v="0"/>
    <m/>
    <m/>
    <m/>
    <m/>
    <n v="1503.75"/>
    <x v="2"/>
    <s v="2011/2041"/>
  </r>
  <r>
    <m/>
    <m/>
    <m/>
    <m/>
    <x v="0"/>
    <m/>
    <m/>
    <m/>
    <m/>
    <n v="1503.75"/>
    <x v="2"/>
    <s v="2011/2042"/>
  </r>
  <r>
    <m/>
    <m/>
    <m/>
    <m/>
    <x v="0"/>
    <m/>
    <m/>
    <m/>
    <m/>
    <n v="1503.75"/>
    <x v="2"/>
    <s v="2011/2043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n v="1503.75"/>
    <x v="2"/>
    <s v="2011/2044"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  <r>
    <m/>
    <m/>
    <m/>
    <m/>
    <x v="0"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7" firstHeaderRow="0" firstDataRow="1" firstDataCol="1" rowPageCount="1" colPageCount="1"/>
  <pivotFields count="12"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 defaultSubtotal="0"/>
    <pivotField dataField="1" showAll="0"/>
    <pivotField dataField="1" showAll="0"/>
    <pivotField showAll="0"/>
    <pivotField numFmtId="44" showAll="0"/>
    <pivotField axis="axisPage" multipleItemSelectionAllowed="1" showAll="0" defaultSubtotal="0">
      <items count="3">
        <item x="0"/>
        <item x="1"/>
        <item x="2"/>
      </items>
    </pivotField>
    <pivotField showAll="0" defaultSubtota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0" hier="-1"/>
  </pageFields>
  <dataFields count="2">
    <dataField name="Sum of Expense" fld="6" baseField="4" baseItem="3"/>
    <dataField name="Sum of Income" fld="7" baseField="4" baseItem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P426"/>
  <sheetViews>
    <sheetView tabSelected="1" zoomScale="85" workbookViewId="0">
      <pane ySplit="13" topLeftCell="A14" activePane="bottomLeft" state="frozen"/>
      <selection pane="bottomLeft" activeCell="M66" sqref="M66"/>
    </sheetView>
  </sheetViews>
  <sheetFormatPr baseColWidth="10" defaultColWidth="8.83203125" defaultRowHeight="13" x14ac:dyDescent="0.15"/>
  <cols>
    <col min="1" max="1" width="39.33203125" customWidth="1"/>
    <col min="2" max="2" width="10.5" customWidth="1"/>
    <col min="3" max="3" width="1.1640625" customWidth="1"/>
    <col min="4" max="6" width="14.33203125" hidden="1" customWidth="1"/>
    <col min="7" max="7" width="0.83203125" hidden="1" customWidth="1"/>
    <col min="8" max="10" width="14.33203125" hidden="1" customWidth="1"/>
    <col min="11" max="11" width="0.83203125" customWidth="1"/>
    <col min="12" max="14" width="14.33203125" customWidth="1"/>
    <col min="15" max="15" width="0.83203125" customWidth="1"/>
    <col min="16" max="16" width="12.6640625" hidden="1" customWidth="1"/>
  </cols>
  <sheetData>
    <row r="1" spans="1:16" x14ac:dyDescent="0.15">
      <c r="B1" s="14" t="s">
        <v>57</v>
      </c>
      <c r="D1" s="43"/>
      <c r="E1" s="5"/>
      <c r="F1" s="43"/>
      <c r="L1" s="228">
        <f ca="1">TODAY()</f>
        <v>42631</v>
      </c>
      <c r="M1" s="228"/>
      <c r="N1" s="228"/>
      <c r="O1" s="81"/>
    </row>
    <row r="2" spans="1:16" x14ac:dyDescent="0.15">
      <c r="A2" s="4" t="s">
        <v>70</v>
      </c>
      <c r="B2" s="82">
        <v>40725</v>
      </c>
      <c r="C2" s="4"/>
      <c r="I2" s="41"/>
      <c r="J2" s="41"/>
      <c r="K2" s="41"/>
      <c r="L2" s="41"/>
      <c r="M2" s="41"/>
      <c r="N2" s="41"/>
      <c r="O2" s="81"/>
    </row>
    <row r="3" spans="1:16" x14ac:dyDescent="0.15">
      <c r="A3" s="4" t="s">
        <v>71</v>
      </c>
      <c r="B3" s="3" t="s">
        <v>73</v>
      </c>
      <c r="C3" s="4"/>
      <c r="E3" s="5" t="s">
        <v>41</v>
      </c>
      <c r="G3" s="5"/>
      <c r="I3" s="5" t="s">
        <v>39</v>
      </c>
      <c r="J3" s="43">
        <v>40360</v>
      </c>
      <c r="K3" s="5"/>
      <c r="M3" s="5" t="s">
        <v>32</v>
      </c>
      <c r="O3" s="5"/>
    </row>
    <row r="4" spans="1:16" ht="14" thickBot="1" x14ac:dyDescent="0.2">
      <c r="A4" s="17" t="s">
        <v>72</v>
      </c>
      <c r="B4" s="83">
        <v>41090</v>
      </c>
      <c r="C4" s="33"/>
      <c r="D4" s="8"/>
      <c r="E4" s="18" t="s">
        <v>42</v>
      </c>
      <c r="F4" s="8"/>
      <c r="G4" s="9"/>
      <c r="I4" s="18" t="s">
        <v>40</v>
      </c>
      <c r="J4" s="69">
        <f>+F1</f>
        <v>0</v>
      </c>
      <c r="K4" s="9"/>
      <c r="M4" s="18" t="s">
        <v>64</v>
      </c>
      <c r="O4" s="9"/>
    </row>
    <row r="6" spans="1:16" x14ac:dyDescent="0.15">
      <c r="A6" s="4" t="s">
        <v>0</v>
      </c>
      <c r="D6" s="21" t="s">
        <v>52</v>
      </c>
      <c r="E6" s="26">
        <v>1000</v>
      </c>
      <c r="F6" s="2"/>
      <c r="G6" s="26"/>
      <c r="H6" s="21" t="s">
        <v>52</v>
      </c>
      <c r="I6" s="26">
        <v>1000</v>
      </c>
      <c r="J6" s="21"/>
      <c r="K6" s="21"/>
      <c r="L6" s="21" t="s">
        <v>52</v>
      </c>
      <c r="M6" s="26">
        <v>1000</v>
      </c>
      <c r="O6" s="21"/>
    </row>
    <row r="7" spans="1:16" x14ac:dyDescent="0.15">
      <c r="A7" s="1" t="s">
        <v>69</v>
      </c>
      <c r="D7" s="37" t="s">
        <v>50</v>
      </c>
      <c r="E7" s="25">
        <f>+D68</f>
        <v>0</v>
      </c>
      <c r="F7" s="15"/>
      <c r="G7" s="25"/>
      <c r="H7" s="37" t="s">
        <v>50</v>
      </c>
      <c r="I7" s="25">
        <f>+H68</f>
        <v>0</v>
      </c>
      <c r="J7" s="24"/>
      <c r="K7" s="24"/>
      <c r="L7" s="37" t="s">
        <v>50</v>
      </c>
      <c r="M7" s="15">
        <f>+L68</f>
        <v>2800</v>
      </c>
      <c r="N7" s="37"/>
      <c r="O7" s="24"/>
    </row>
    <row r="8" spans="1:16" ht="14" thickBot="1" x14ac:dyDescent="0.2">
      <c r="A8" s="1" t="s">
        <v>2</v>
      </c>
      <c r="D8" s="37" t="s">
        <v>51</v>
      </c>
      <c r="E8" s="25">
        <f>+E68</f>
        <v>0</v>
      </c>
      <c r="F8" s="2"/>
      <c r="G8" s="25"/>
      <c r="H8" s="37" t="s">
        <v>51</v>
      </c>
      <c r="I8" s="25">
        <f>+I68</f>
        <v>0</v>
      </c>
      <c r="J8" s="24"/>
      <c r="K8" s="24"/>
      <c r="L8" s="37" t="s">
        <v>51</v>
      </c>
      <c r="M8" s="15">
        <f>+M68</f>
        <v>3800</v>
      </c>
      <c r="N8" s="37"/>
      <c r="O8" s="24"/>
    </row>
    <row r="9" spans="1:16" ht="14" thickBot="1" x14ac:dyDescent="0.2">
      <c r="A9" s="1"/>
      <c r="D9" s="4" t="s">
        <v>53</v>
      </c>
      <c r="E9" s="23">
        <f>+E6+E7-E8</f>
        <v>1000</v>
      </c>
      <c r="F9" s="15"/>
      <c r="G9" s="32"/>
      <c r="H9" s="4" t="s">
        <v>53</v>
      </c>
      <c r="I9" s="11">
        <f>+I6+I7-I8</f>
        <v>1000</v>
      </c>
      <c r="J9" s="21"/>
      <c r="K9" s="21"/>
      <c r="L9" s="4" t="s">
        <v>53</v>
      </c>
      <c r="M9" s="11">
        <f>+M6+M7-M8</f>
        <v>0</v>
      </c>
      <c r="O9" s="22"/>
    </row>
    <row r="10" spans="1:16" ht="14" thickTop="1" x14ac:dyDescent="0.15">
      <c r="A10" s="4" t="s">
        <v>1</v>
      </c>
    </row>
    <row r="11" spans="1:16" ht="14" thickBot="1" x14ac:dyDescent="0.2">
      <c r="F11" s="2"/>
    </row>
    <row r="12" spans="1:16" x14ac:dyDescent="0.15">
      <c r="D12" s="229" t="s">
        <v>33</v>
      </c>
      <c r="E12" s="230"/>
      <c r="F12" s="231"/>
      <c r="G12" s="9"/>
      <c r="H12" s="229" t="s">
        <v>31</v>
      </c>
      <c r="I12" s="230"/>
      <c r="J12" s="231"/>
      <c r="K12" s="9"/>
      <c r="L12" s="229" t="s">
        <v>32</v>
      </c>
      <c r="M12" s="230"/>
      <c r="N12" s="231"/>
      <c r="O12" s="9"/>
    </row>
    <row r="13" spans="1:16" x14ac:dyDescent="0.15">
      <c r="D13" s="27" t="s">
        <v>28</v>
      </c>
      <c r="E13" s="9" t="s">
        <v>29</v>
      </c>
      <c r="F13" s="28" t="s">
        <v>30</v>
      </c>
      <c r="G13" s="9"/>
      <c r="H13" s="27" t="s">
        <v>28</v>
      </c>
      <c r="I13" s="9" t="s">
        <v>29</v>
      </c>
      <c r="J13" s="28" t="s">
        <v>30</v>
      </c>
      <c r="K13" s="9"/>
      <c r="L13" s="27" t="s">
        <v>28</v>
      </c>
      <c r="M13" s="9" t="s">
        <v>29</v>
      </c>
      <c r="N13" s="28" t="s">
        <v>30</v>
      </c>
      <c r="O13" s="9"/>
    </row>
    <row r="14" spans="1:16" x14ac:dyDescent="0.15">
      <c r="A14" s="6" t="s">
        <v>3</v>
      </c>
      <c r="B14" s="44">
        <v>5</v>
      </c>
      <c r="C14" s="3"/>
      <c r="D14" s="45"/>
      <c r="E14" s="46"/>
      <c r="F14" s="47"/>
      <c r="G14" s="46"/>
      <c r="H14" s="45"/>
      <c r="I14" s="46"/>
      <c r="J14" s="47"/>
      <c r="K14" s="46"/>
      <c r="L14" s="45"/>
      <c r="M14" s="46"/>
      <c r="N14" s="47"/>
      <c r="O14" s="46"/>
      <c r="P14" s="49">
        <f>IF(L14&gt;0,+M14/L14,0)</f>
        <v>0</v>
      </c>
    </row>
    <row r="15" spans="1:16" x14ac:dyDescent="0.15">
      <c r="A15" s="77" t="s">
        <v>87</v>
      </c>
      <c r="B15" s="44">
        <v>0.75</v>
      </c>
      <c r="C15" s="3"/>
      <c r="D15" s="45">
        <f>+B18*B15</f>
        <v>0</v>
      </c>
      <c r="E15" s="46"/>
      <c r="F15" s="47">
        <f>+D15-E15</f>
        <v>0</v>
      </c>
      <c r="G15" s="46"/>
      <c r="H15" s="45">
        <f>+B19*B15</f>
        <v>0</v>
      </c>
      <c r="I15" s="46"/>
      <c r="J15" s="47">
        <f>+H15-I15</f>
        <v>0</v>
      </c>
      <c r="K15" s="46"/>
      <c r="L15" s="45">
        <f>+B17*B15</f>
        <v>375</v>
      </c>
      <c r="M15" s="46"/>
      <c r="N15" s="47">
        <f>+L15-M15</f>
        <v>375</v>
      </c>
      <c r="O15" s="46"/>
      <c r="P15" s="49"/>
    </row>
    <row r="16" spans="1:16" x14ac:dyDescent="0.15">
      <c r="A16" s="77" t="s">
        <v>86</v>
      </c>
      <c r="B16" s="44">
        <v>4.25</v>
      </c>
      <c r="C16" s="3"/>
      <c r="D16" s="50"/>
      <c r="E16" s="46">
        <f>+B18*B16</f>
        <v>0</v>
      </c>
      <c r="F16" s="47">
        <f>+D16-E16</f>
        <v>0</v>
      </c>
      <c r="G16" s="46"/>
      <c r="H16" s="45"/>
      <c r="I16" s="46">
        <f>+B19*B16</f>
        <v>0</v>
      </c>
      <c r="J16" s="47"/>
      <c r="K16" s="46"/>
      <c r="L16" s="45"/>
      <c r="M16" s="46">
        <f>+B17*B16</f>
        <v>2125</v>
      </c>
      <c r="N16" s="47">
        <f>+L16-M16</f>
        <v>-2125</v>
      </c>
      <c r="O16" s="46"/>
      <c r="P16" s="44"/>
    </row>
    <row r="17" spans="1:16" x14ac:dyDescent="0.15">
      <c r="A17" s="1" t="s">
        <v>34</v>
      </c>
      <c r="B17" s="3">
        <v>500</v>
      </c>
      <c r="C17" s="3"/>
      <c r="D17" s="45"/>
      <c r="E17" s="46"/>
      <c r="F17" s="47"/>
      <c r="G17" s="46"/>
      <c r="H17" s="45"/>
      <c r="I17" s="46"/>
      <c r="J17" s="47"/>
      <c r="K17" s="46"/>
      <c r="L17" s="45"/>
      <c r="M17" s="46"/>
      <c r="N17" s="47"/>
      <c r="O17" s="46"/>
      <c r="P17" s="44"/>
    </row>
    <row r="18" spans="1:16" x14ac:dyDescent="0.15">
      <c r="A18" s="1" t="s">
        <v>35</v>
      </c>
      <c r="B18" s="3">
        <v>0</v>
      </c>
      <c r="C18" s="3"/>
      <c r="D18" s="45"/>
      <c r="E18" s="46"/>
      <c r="F18" s="47"/>
      <c r="G18" s="46"/>
      <c r="H18" s="45"/>
      <c r="I18" s="46"/>
      <c r="J18" s="47"/>
      <c r="K18" s="46"/>
      <c r="L18" s="45"/>
      <c r="M18" s="46"/>
      <c r="N18" s="47"/>
      <c r="O18" s="46"/>
      <c r="P18" s="44"/>
    </row>
    <row r="19" spans="1:16" x14ac:dyDescent="0.15">
      <c r="A19" s="1" t="s">
        <v>36</v>
      </c>
      <c r="B19" s="3">
        <v>0</v>
      </c>
      <c r="D19" s="51"/>
      <c r="E19" s="52"/>
      <c r="F19" s="53"/>
      <c r="G19" s="46"/>
      <c r="H19" s="51"/>
      <c r="I19" s="52"/>
      <c r="J19" s="53"/>
      <c r="K19" s="46"/>
      <c r="L19" s="51"/>
      <c r="M19" s="52"/>
      <c r="N19" s="53"/>
      <c r="O19" s="46"/>
      <c r="P19" s="44"/>
    </row>
    <row r="20" spans="1:16" x14ac:dyDescent="0.15">
      <c r="A20" s="1"/>
      <c r="B20" s="14" t="s">
        <v>88</v>
      </c>
      <c r="D20" s="34">
        <f>SUM(D15:D19)</f>
        <v>0</v>
      </c>
      <c r="E20" s="10">
        <f>SUM(E15:E19)</f>
        <v>0</v>
      </c>
      <c r="F20" s="36">
        <f>SUM(F15:F19)</f>
        <v>0</v>
      </c>
      <c r="G20" s="34"/>
      <c r="H20" s="34">
        <f>SUM(H15:H19)</f>
        <v>0</v>
      </c>
      <c r="I20" s="10">
        <f>SUM(I15:I19)</f>
        <v>0</v>
      </c>
      <c r="J20" s="36">
        <f>SUM(J15:J19)</f>
        <v>0</v>
      </c>
      <c r="K20" s="10"/>
      <c r="L20" s="34">
        <f>SUM(L15:L19)</f>
        <v>375</v>
      </c>
      <c r="M20" s="10">
        <f>SUM(M15:M19)</f>
        <v>2125</v>
      </c>
      <c r="N20" s="36">
        <f>SUM(N15:N19)</f>
        <v>-1750</v>
      </c>
      <c r="O20" s="10"/>
      <c r="P20" s="44"/>
    </row>
    <row r="21" spans="1:16" x14ac:dyDescent="0.15">
      <c r="D21" s="45"/>
      <c r="E21" s="46"/>
      <c r="F21" s="47"/>
      <c r="G21" s="46"/>
      <c r="H21" s="45"/>
      <c r="I21" s="46"/>
      <c r="J21" s="47"/>
      <c r="K21" s="46"/>
      <c r="L21" s="45"/>
      <c r="M21" s="46"/>
      <c r="N21" s="47"/>
      <c r="O21" s="46"/>
      <c r="P21" s="44"/>
    </row>
    <row r="22" spans="1:16" x14ac:dyDescent="0.15">
      <c r="A22" s="6" t="s">
        <v>79</v>
      </c>
      <c r="D22" s="45"/>
      <c r="E22" s="46"/>
      <c r="F22" s="47"/>
      <c r="G22" s="46"/>
      <c r="H22" s="45"/>
      <c r="I22" s="46"/>
      <c r="J22" s="47"/>
      <c r="K22" s="46"/>
      <c r="L22" s="45"/>
      <c r="M22" s="46"/>
      <c r="N22" s="47"/>
      <c r="O22" s="46"/>
      <c r="P22" s="44"/>
    </row>
    <row r="23" spans="1:16" x14ac:dyDescent="0.15">
      <c r="A23" s="77" t="s">
        <v>77</v>
      </c>
      <c r="D23" s="45">
        <v>0</v>
      </c>
      <c r="E23" s="46">
        <v>0</v>
      </c>
      <c r="F23" s="47">
        <f>+D23-E23</f>
        <v>0</v>
      </c>
      <c r="G23" s="46"/>
      <c r="H23" s="45">
        <v>0</v>
      </c>
      <c r="I23" s="46">
        <v>0</v>
      </c>
      <c r="J23" s="47">
        <f>+H23-I23</f>
        <v>0</v>
      </c>
      <c r="K23" s="46"/>
      <c r="L23" s="45">
        <v>1000</v>
      </c>
      <c r="M23" s="46">
        <v>500</v>
      </c>
      <c r="N23" s="47">
        <f>+L23-M23</f>
        <v>500</v>
      </c>
      <c r="O23" s="46"/>
      <c r="P23" s="49">
        <f>IF(L23&gt;0,+M23/L23,0)</f>
        <v>0.5</v>
      </c>
    </row>
    <row r="24" spans="1:16" x14ac:dyDescent="0.15">
      <c r="A24" s="77" t="s">
        <v>78</v>
      </c>
      <c r="D24" s="45"/>
      <c r="E24" s="46"/>
      <c r="F24" s="47"/>
      <c r="G24" s="46"/>
      <c r="H24" s="45"/>
      <c r="I24" s="46"/>
      <c r="J24" s="47"/>
      <c r="K24" s="46"/>
      <c r="L24" s="45">
        <v>1000</v>
      </c>
      <c r="M24" s="46">
        <v>500</v>
      </c>
      <c r="N24" s="47"/>
      <c r="O24" s="46"/>
      <c r="P24" s="49"/>
    </row>
    <row r="25" spans="1:16" x14ac:dyDescent="0.15">
      <c r="A25" s="77" t="s">
        <v>80</v>
      </c>
      <c r="D25" s="51">
        <v>0</v>
      </c>
      <c r="E25" s="52">
        <v>0</v>
      </c>
      <c r="F25" s="53">
        <f>+D25-E25</f>
        <v>0</v>
      </c>
      <c r="G25" s="46"/>
      <c r="H25" s="51">
        <v>0</v>
      </c>
      <c r="I25" s="52">
        <v>0</v>
      </c>
      <c r="J25" s="53">
        <f>+H25-I25</f>
        <v>0</v>
      </c>
      <c r="K25" s="46"/>
      <c r="L25" s="51">
        <v>0</v>
      </c>
      <c r="M25" s="52">
        <v>0</v>
      </c>
      <c r="N25" s="53">
        <f>+L25-M25</f>
        <v>0</v>
      </c>
      <c r="O25" s="46"/>
      <c r="P25" s="49">
        <f>IF(L25&gt;0,+M25/L25,0)</f>
        <v>0</v>
      </c>
    </row>
    <row r="26" spans="1:16" x14ac:dyDescent="0.15">
      <c r="A26" s="1"/>
      <c r="B26" s="14" t="s">
        <v>46</v>
      </c>
      <c r="C26" s="4"/>
      <c r="D26" s="34">
        <f>SUM(D23:D25)</f>
        <v>0</v>
      </c>
      <c r="E26" s="10">
        <f>SUM(E23:E25)</f>
        <v>0</v>
      </c>
      <c r="F26" s="36">
        <f>SUM(F23:F25)</f>
        <v>0</v>
      </c>
      <c r="G26" s="10"/>
      <c r="H26" s="34">
        <f>SUM(H23:H25)</f>
        <v>0</v>
      </c>
      <c r="I26" s="10">
        <f>SUM(I23:I25)</f>
        <v>0</v>
      </c>
      <c r="J26" s="36">
        <f>SUM(J23:J25)</f>
        <v>0</v>
      </c>
      <c r="K26" s="10"/>
      <c r="L26" s="34">
        <f>SUM(L23:L25)</f>
        <v>2000</v>
      </c>
      <c r="M26" s="10">
        <f>SUM(M23:M25)</f>
        <v>1000</v>
      </c>
      <c r="N26" s="36">
        <f>SUM(N23:N25)</f>
        <v>500</v>
      </c>
      <c r="O26" s="10"/>
      <c r="P26" s="44"/>
    </row>
    <row r="27" spans="1:16" x14ac:dyDescent="0.15">
      <c r="D27" s="45"/>
      <c r="E27" s="46"/>
      <c r="F27" s="47"/>
      <c r="G27" s="46"/>
      <c r="H27" s="45"/>
      <c r="I27" s="46"/>
      <c r="J27" s="47"/>
      <c r="K27" s="46"/>
      <c r="L27" s="45"/>
      <c r="M27" s="46"/>
      <c r="N27" s="47"/>
      <c r="O27" s="46"/>
      <c r="P27" s="44"/>
    </row>
    <row r="28" spans="1:16" x14ac:dyDescent="0.15">
      <c r="A28" s="6" t="s">
        <v>17</v>
      </c>
      <c r="D28" s="45"/>
      <c r="E28" s="46"/>
      <c r="F28" s="47"/>
      <c r="G28" s="46"/>
      <c r="H28" s="45"/>
      <c r="I28" s="46"/>
      <c r="J28" s="47"/>
      <c r="K28" s="46"/>
      <c r="L28" s="45"/>
      <c r="M28" s="46"/>
      <c r="N28" s="47"/>
      <c r="O28" s="46"/>
      <c r="P28" s="44"/>
    </row>
    <row r="29" spans="1:16" x14ac:dyDescent="0.15">
      <c r="A29" s="1" t="s">
        <v>18</v>
      </c>
      <c r="D29" s="45">
        <v>0</v>
      </c>
      <c r="E29" s="46">
        <v>0</v>
      </c>
      <c r="F29" s="47">
        <f>+D29-E29</f>
        <v>0</v>
      </c>
      <c r="G29" s="46"/>
      <c r="H29" s="45">
        <v>0</v>
      </c>
      <c r="I29" s="68">
        <v>0</v>
      </c>
      <c r="J29" s="47">
        <f>+H29-I29</f>
        <v>0</v>
      </c>
      <c r="K29" s="46"/>
      <c r="L29" s="45">
        <v>800</v>
      </c>
      <c r="M29" s="46">
        <v>50</v>
      </c>
      <c r="N29" s="47">
        <f>+L29-M29</f>
        <v>750</v>
      </c>
      <c r="O29" s="46"/>
      <c r="P29" s="49">
        <f>IF(L29&gt;0,+M29/L29,0)</f>
        <v>6.25E-2</v>
      </c>
    </row>
    <row r="30" spans="1:16" x14ac:dyDescent="0.15">
      <c r="A30" s="1" t="s">
        <v>19</v>
      </c>
      <c r="D30" s="45">
        <v>0</v>
      </c>
      <c r="E30" s="46">
        <v>0</v>
      </c>
      <c r="F30" s="47">
        <f>+D30-E30</f>
        <v>0</v>
      </c>
      <c r="G30" s="46"/>
      <c r="H30" s="45">
        <v>0</v>
      </c>
      <c r="I30" s="46">
        <v>0</v>
      </c>
      <c r="J30" s="47">
        <f>+H30-I30</f>
        <v>0</v>
      </c>
      <c r="K30" s="46"/>
      <c r="L30" s="45">
        <v>0</v>
      </c>
      <c r="M30" s="46">
        <v>0</v>
      </c>
      <c r="N30" s="47">
        <f>+L30-M30</f>
        <v>0</v>
      </c>
      <c r="O30" s="46"/>
      <c r="P30" s="49">
        <f>IF(L30&gt;0,+M30/L30,0)</f>
        <v>0</v>
      </c>
    </row>
    <row r="31" spans="1:16" x14ac:dyDescent="0.15">
      <c r="A31" s="1" t="s">
        <v>20</v>
      </c>
      <c r="D31" s="45">
        <v>0</v>
      </c>
      <c r="E31" s="46">
        <v>0</v>
      </c>
      <c r="F31" s="47">
        <f>+D31-E31</f>
        <v>0</v>
      </c>
      <c r="G31" s="46"/>
      <c r="H31" s="45">
        <v>0</v>
      </c>
      <c r="I31" s="46">
        <v>0</v>
      </c>
      <c r="J31" s="47">
        <f>+H31-I31</f>
        <v>0</v>
      </c>
      <c r="K31" s="46"/>
      <c r="L31" s="45">
        <v>0</v>
      </c>
      <c r="M31" s="46">
        <v>0</v>
      </c>
      <c r="N31" s="47">
        <f>+L31-M31</f>
        <v>0</v>
      </c>
      <c r="O31" s="46"/>
      <c r="P31" s="49">
        <f>IF(L31&gt;0,+M31/L31,0)</f>
        <v>0</v>
      </c>
    </row>
    <row r="32" spans="1:16" x14ac:dyDescent="0.15">
      <c r="A32" s="1" t="s">
        <v>55</v>
      </c>
      <c r="D32" s="45">
        <v>0</v>
      </c>
      <c r="E32" s="46">
        <v>0</v>
      </c>
      <c r="F32" s="47">
        <f>+D32-E32</f>
        <v>0</v>
      </c>
      <c r="G32" s="46"/>
      <c r="H32" s="45">
        <v>0</v>
      </c>
      <c r="I32" s="46">
        <v>0</v>
      </c>
      <c r="J32" s="47">
        <f>+H32-I32</f>
        <v>0</v>
      </c>
      <c r="K32" s="46"/>
      <c r="L32" s="45">
        <v>0</v>
      </c>
      <c r="M32" s="46">
        <v>0</v>
      </c>
      <c r="N32" s="47">
        <f>+L32-M32</f>
        <v>0</v>
      </c>
      <c r="O32" s="46"/>
      <c r="P32" s="49"/>
    </row>
    <row r="33" spans="1:16" x14ac:dyDescent="0.15">
      <c r="A33" s="1" t="s">
        <v>56</v>
      </c>
      <c r="D33" s="51">
        <v>0</v>
      </c>
      <c r="E33" s="52">
        <v>0</v>
      </c>
      <c r="F33" s="53">
        <f>+D33-E33</f>
        <v>0</v>
      </c>
      <c r="G33" s="46"/>
      <c r="H33" s="51">
        <v>0</v>
      </c>
      <c r="I33" s="52">
        <v>0</v>
      </c>
      <c r="J33" s="53">
        <f>+H33-I33</f>
        <v>0</v>
      </c>
      <c r="K33" s="46"/>
      <c r="L33" s="51">
        <v>0</v>
      </c>
      <c r="M33" s="52">
        <v>0</v>
      </c>
      <c r="N33" s="53">
        <f>+L33-M33</f>
        <v>0</v>
      </c>
      <c r="O33" s="46"/>
      <c r="P33" s="49"/>
    </row>
    <row r="34" spans="1:16" x14ac:dyDescent="0.15">
      <c r="A34" s="1"/>
      <c r="B34" s="14" t="s">
        <v>45</v>
      </c>
      <c r="D34" s="34">
        <f>SUM(D29:D33)</f>
        <v>0</v>
      </c>
      <c r="E34" s="10">
        <f>SUM(E29:E33)</f>
        <v>0</v>
      </c>
      <c r="F34" s="36">
        <f>SUM(F29:F33)</f>
        <v>0</v>
      </c>
      <c r="G34" s="10"/>
      <c r="H34" s="34">
        <f>SUM(H29:H33)</f>
        <v>0</v>
      </c>
      <c r="I34" s="10">
        <f>SUM(I29:I33)</f>
        <v>0</v>
      </c>
      <c r="J34" s="36">
        <f>SUM(J29:J33)</f>
        <v>0</v>
      </c>
      <c r="K34" s="10"/>
      <c r="L34" s="34">
        <f>SUM(L29:L33)</f>
        <v>800</v>
      </c>
      <c r="M34" s="10">
        <f>SUM(M29:M33)</f>
        <v>50</v>
      </c>
      <c r="N34" s="36">
        <f>SUM(N29:N33)</f>
        <v>750</v>
      </c>
      <c r="O34" s="10"/>
      <c r="P34" s="44"/>
    </row>
    <row r="35" spans="1:16" x14ac:dyDescent="0.15">
      <c r="D35" s="45"/>
      <c r="E35" s="46"/>
      <c r="F35" s="47"/>
      <c r="G35" s="46"/>
      <c r="H35" s="45"/>
      <c r="I35" s="46"/>
      <c r="J35" s="47"/>
      <c r="K35" s="46"/>
      <c r="L35" s="45"/>
      <c r="M35" s="46"/>
      <c r="N35" s="47"/>
      <c r="O35" s="46"/>
      <c r="P35" s="44"/>
    </row>
    <row r="36" spans="1:16" x14ac:dyDescent="0.15">
      <c r="A36" s="6" t="s">
        <v>6</v>
      </c>
      <c r="D36" s="45"/>
      <c r="E36" s="46"/>
      <c r="F36" s="47"/>
      <c r="G36" s="46"/>
      <c r="H36" s="45"/>
      <c r="I36" s="46"/>
      <c r="J36" s="47"/>
      <c r="K36" s="46"/>
      <c r="L36" s="45"/>
      <c r="M36" s="8"/>
      <c r="N36" s="47"/>
      <c r="O36" s="46"/>
      <c r="P36" s="49"/>
    </row>
    <row r="37" spans="1:16" x14ac:dyDescent="0.15">
      <c r="A37" s="77" t="s">
        <v>74</v>
      </c>
      <c r="D37" s="45">
        <v>0</v>
      </c>
      <c r="E37" s="46">
        <v>0</v>
      </c>
      <c r="F37" s="47">
        <f t="shared" ref="F37:F43" si="0">+D37-E37</f>
        <v>0</v>
      </c>
      <c r="G37" s="46"/>
      <c r="H37" s="45">
        <v>0</v>
      </c>
      <c r="I37" s="46">
        <v>0</v>
      </c>
      <c r="J37" s="47">
        <f t="shared" ref="J37:J43" si="1">+H37-I37</f>
        <v>0</v>
      </c>
      <c r="K37" s="46"/>
      <c r="L37" s="45">
        <v>0</v>
      </c>
      <c r="M37" s="46">
        <v>250</v>
      </c>
      <c r="N37" s="47">
        <f t="shared" ref="N37:N43" si="2">+L37-M37</f>
        <v>-250</v>
      </c>
      <c r="O37" s="46"/>
      <c r="P37" s="49">
        <f>IF(L37&gt;0,+M37/L37,0)</f>
        <v>0</v>
      </c>
    </row>
    <row r="38" spans="1:16" x14ac:dyDescent="0.15">
      <c r="A38" s="77" t="s">
        <v>75</v>
      </c>
      <c r="D38" s="45">
        <v>0</v>
      </c>
      <c r="E38" s="46">
        <v>0</v>
      </c>
      <c r="F38" s="47">
        <f t="shared" si="0"/>
        <v>0</v>
      </c>
      <c r="G38" s="46"/>
      <c r="H38" s="45">
        <v>0</v>
      </c>
      <c r="I38" s="68">
        <v>0</v>
      </c>
      <c r="J38" s="47">
        <f t="shared" si="1"/>
        <v>0</v>
      </c>
      <c r="K38" s="46"/>
      <c r="L38" s="45">
        <v>0</v>
      </c>
      <c r="M38" s="46">
        <v>250</v>
      </c>
      <c r="N38" s="47">
        <f t="shared" si="2"/>
        <v>-250</v>
      </c>
      <c r="O38" s="46"/>
      <c r="P38" s="49">
        <f>IF(L38&gt;0,+M38/L38,0)</f>
        <v>0</v>
      </c>
    </row>
    <row r="39" spans="1:16" x14ac:dyDescent="0.15">
      <c r="A39" s="77" t="s">
        <v>76</v>
      </c>
      <c r="D39" s="45">
        <v>0</v>
      </c>
      <c r="E39" s="46">
        <v>0</v>
      </c>
      <c r="F39" s="47">
        <f t="shared" si="0"/>
        <v>0</v>
      </c>
      <c r="G39" s="46"/>
      <c r="H39" s="45">
        <v>0</v>
      </c>
      <c r="I39" s="68">
        <v>0</v>
      </c>
      <c r="J39" s="47">
        <f t="shared" si="1"/>
        <v>0</v>
      </c>
      <c r="K39" s="46"/>
      <c r="L39" s="45">
        <v>0</v>
      </c>
      <c r="M39" s="46">
        <v>250</v>
      </c>
      <c r="N39" s="47">
        <f t="shared" si="2"/>
        <v>-250</v>
      </c>
      <c r="O39" s="46"/>
      <c r="P39" s="49"/>
    </row>
    <row r="40" spans="1:16" x14ac:dyDescent="0.15">
      <c r="A40" s="77" t="s">
        <v>81</v>
      </c>
      <c r="D40" s="45">
        <v>0</v>
      </c>
      <c r="E40" s="46">
        <v>0</v>
      </c>
      <c r="F40" s="47">
        <f t="shared" si="0"/>
        <v>0</v>
      </c>
      <c r="G40" s="46"/>
      <c r="H40" s="45">
        <v>0</v>
      </c>
      <c r="I40" s="46">
        <v>0</v>
      </c>
      <c r="J40" s="47">
        <f t="shared" si="1"/>
        <v>0</v>
      </c>
      <c r="K40" s="46"/>
      <c r="L40" s="45">
        <v>0</v>
      </c>
      <c r="M40" s="46">
        <v>200</v>
      </c>
      <c r="N40" s="47">
        <f t="shared" si="2"/>
        <v>-200</v>
      </c>
      <c r="O40" s="46"/>
      <c r="P40" s="49">
        <f>IF(L40&gt;0,+M40/L40,0)</f>
        <v>0</v>
      </c>
    </row>
    <row r="41" spans="1:16" x14ac:dyDescent="0.15">
      <c r="A41" s="77" t="s">
        <v>82</v>
      </c>
      <c r="D41" s="45">
        <v>0</v>
      </c>
      <c r="E41" s="46">
        <v>0</v>
      </c>
      <c r="F41" s="47">
        <f t="shared" si="0"/>
        <v>0</v>
      </c>
      <c r="G41" s="46"/>
      <c r="H41" s="45">
        <v>0</v>
      </c>
      <c r="I41" s="46">
        <v>0</v>
      </c>
      <c r="J41" s="47">
        <f t="shared" si="1"/>
        <v>0</v>
      </c>
      <c r="K41" s="46"/>
      <c r="L41" s="45">
        <v>0</v>
      </c>
      <c r="M41" s="46">
        <v>100</v>
      </c>
      <c r="N41" s="47">
        <f t="shared" si="2"/>
        <v>-100</v>
      </c>
      <c r="O41" s="46"/>
      <c r="P41" s="49"/>
    </row>
    <row r="42" spans="1:16" x14ac:dyDescent="0.15">
      <c r="A42" s="77" t="s">
        <v>83</v>
      </c>
      <c r="D42" s="45">
        <v>0</v>
      </c>
      <c r="E42" s="46">
        <v>0</v>
      </c>
      <c r="F42" s="47">
        <f t="shared" si="0"/>
        <v>0</v>
      </c>
      <c r="G42" s="46"/>
      <c r="H42" s="45">
        <v>0</v>
      </c>
      <c r="I42" s="46">
        <v>0</v>
      </c>
      <c r="J42" s="47">
        <f t="shared" si="1"/>
        <v>0</v>
      </c>
      <c r="K42" s="46"/>
      <c r="L42" s="45">
        <v>0</v>
      </c>
      <c r="M42" s="46">
        <v>100</v>
      </c>
      <c r="N42" s="47">
        <f t="shared" si="2"/>
        <v>-100</v>
      </c>
      <c r="O42" s="46"/>
      <c r="P42" s="49">
        <f>IF(L42&gt;0,+M42/L42,0)</f>
        <v>0</v>
      </c>
    </row>
    <row r="43" spans="1:16" x14ac:dyDescent="0.15">
      <c r="A43" s="1" t="s">
        <v>48</v>
      </c>
      <c r="D43" s="51">
        <v>0</v>
      </c>
      <c r="E43" s="52">
        <v>0</v>
      </c>
      <c r="F43" s="53">
        <f t="shared" si="0"/>
        <v>0</v>
      </c>
      <c r="G43" s="46"/>
      <c r="H43" s="51">
        <v>0</v>
      </c>
      <c r="I43" s="52">
        <v>0</v>
      </c>
      <c r="J43" s="53">
        <f t="shared" si="1"/>
        <v>0</v>
      </c>
      <c r="K43" s="46"/>
      <c r="L43" s="51">
        <v>0</v>
      </c>
      <c r="M43" s="52">
        <v>0</v>
      </c>
      <c r="N43" s="53">
        <f t="shared" si="2"/>
        <v>0</v>
      </c>
      <c r="O43" s="46"/>
      <c r="P43" s="49">
        <f>IF(L43&gt;0,+M43/L43,0)</f>
        <v>0</v>
      </c>
    </row>
    <row r="44" spans="1:16" x14ac:dyDescent="0.15">
      <c r="B44" s="14" t="s">
        <v>44</v>
      </c>
      <c r="D44" s="34">
        <f>SUM(D36:D43)</f>
        <v>0</v>
      </c>
      <c r="E44" s="10">
        <f>SUM(E36:E43)</f>
        <v>0</v>
      </c>
      <c r="F44" s="36">
        <f>SUM(F36:F43)</f>
        <v>0</v>
      </c>
      <c r="G44" s="10"/>
      <c r="H44" s="34">
        <f>SUM(H36:H43)</f>
        <v>0</v>
      </c>
      <c r="I44" s="10">
        <f>SUM(I36:I43)</f>
        <v>0</v>
      </c>
      <c r="J44" s="36">
        <f>SUM(J37:J43)</f>
        <v>0</v>
      </c>
      <c r="K44" s="10"/>
      <c r="L44" s="34">
        <f>SUM(L37:L43)</f>
        <v>0</v>
      </c>
      <c r="M44" s="10">
        <f>SUM(M37:M43)</f>
        <v>1150</v>
      </c>
      <c r="N44" s="36">
        <f>SUM(N36:N43)</f>
        <v>-1150</v>
      </c>
      <c r="O44" s="10"/>
      <c r="P44" s="44"/>
    </row>
    <row r="45" spans="1:16" x14ac:dyDescent="0.15">
      <c r="B45" s="14"/>
      <c r="D45" s="34"/>
      <c r="E45" s="10"/>
      <c r="F45" s="36"/>
      <c r="G45" s="10"/>
      <c r="H45" s="34"/>
      <c r="I45" s="10"/>
      <c r="J45" s="36"/>
      <c r="K45" s="10"/>
      <c r="L45" s="34"/>
      <c r="M45" s="10"/>
      <c r="N45" s="36"/>
      <c r="O45" s="10"/>
      <c r="P45" s="44"/>
    </row>
    <row r="46" spans="1:16" x14ac:dyDescent="0.15">
      <c r="A46" s="6" t="s">
        <v>21</v>
      </c>
      <c r="B46" s="14"/>
      <c r="D46" s="34"/>
      <c r="E46" s="10"/>
      <c r="F46" s="36"/>
      <c r="G46" s="10"/>
      <c r="H46" s="34"/>
      <c r="I46" s="10"/>
      <c r="J46" s="36"/>
      <c r="K46" s="10"/>
      <c r="L46" s="34"/>
      <c r="M46" s="10"/>
      <c r="N46" s="36"/>
      <c r="O46" s="10"/>
      <c r="P46" s="44"/>
    </row>
    <row r="47" spans="1:16" x14ac:dyDescent="0.15">
      <c r="A47" s="242" t="s">
        <v>191</v>
      </c>
      <c r="B47" s="14"/>
      <c r="D47" s="34"/>
      <c r="E47" s="10"/>
      <c r="F47" s="36"/>
      <c r="G47" s="10"/>
      <c r="H47" s="34"/>
      <c r="I47" s="10"/>
      <c r="J47" s="36"/>
      <c r="K47" s="10"/>
      <c r="L47" s="34"/>
      <c r="M47" s="10"/>
      <c r="N47" s="36"/>
      <c r="O47" s="10"/>
      <c r="P47" s="44"/>
    </row>
    <row r="48" spans="1:16" x14ac:dyDescent="0.15">
      <c r="A48" s="243" t="s">
        <v>85</v>
      </c>
      <c r="B48" s="14"/>
      <c r="D48" s="55"/>
      <c r="E48" s="46">
        <v>0</v>
      </c>
      <c r="F48" s="47">
        <f>+D48-E48</f>
        <v>0</v>
      </c>
      <c r="G48" s="10"/>
      <c r="H48" s="45"/>
      <c r="I48" s="68">
        <v>0</v>
      </c>
      <c r="J48" s="47">
        <f>+H48-I48</f>
        <v>0</v>
      </c>
      <c r="K48" s="10"/>
      <c r="L48" s="45"/>
      <c r="M48" s="46">
        <v>50</v>
      </c>
      <c r="N48" s="47">
        <f>+M48</f>
        <v>50</v>
      </c>
      <c r="O48" s="10"/>
      <c r="P48" s="44"/>
    </row>
    <row r="49" spans="1:16" x14ac:dyDescent="0.15">
      <c r="A49" s="244" t="s">
        <v>22</v>
      </c>
      <c r="B49" s="84">
        <v>199</v>
      </c>
      <c r="D49" s="55"/>
      <c r="E49" s="46">
        <v>0</v>
      </c>
      <c r="F49" s="47">
        <f>+D49-E49</f>
        <v>0</v>
      </c>
      <c r="G49" s="10"/>
      <c r="H49" s="45"/>
      <c r="I49" s="68">
        <v>0</v>
      </c>
      <c r="J49" s="47">
        <f>+H49-I49</f>
        <v>0</v>
      </c>
      <c r="K49" s="10"/>
      <c r="L49" s="45"/>
      <c r="M49" s="46">
        <v>199</v>
      </c>
      <c r="N49" s="47">
        <f>+M49</f>
        <v>199</v>
      </c>
      <c r="O49" s="10"/>
      <c r="P49" s="44"/>
    </row>
    <row r="50" spans="1:16" x14ac:dyDescent="0.15">
      <c r="A50" s="244" t="s">
        <v>26</v>
      </c>
      <c r="B50" s="14"/>
      <c r="D50" s="55"/>
      <c r="E50" s="46">
        <v>0</v>
      </c>
      <c r="F50" s="47">
        <f>+D50-E50</f>
        <v>0</v>
      </c>
      <c r="G50" s="10"/>
      <c r="H50" s="45"/>
      <c r="I50" s="46">
        <v>0</v>
      </c>
      <c r="J50" s="47">
        <f>+H50-I50</f>
        <v>0</v>
      </c>
      <c r="K50" s="10"/>
      <c r="L50" s="45"/>
      <c r="M50" s="46">
        <v>21</v>
      </c>
      <c r="N50" s="47">
        <f>+M50</f>
        <v>21</v>
      </c>
      <c r="O50" s="10"/>
      <c r="P50" s="44"/>
    </row>
    <row r="51" spans="1:16" x14ac:dyDescent="0.15">
      <c r="A51" s="244" t="s">
        <v>7</v>
      </c>
      <c r="B51" s="14"/>
      <c r="D51" s="55"/>
      <c r="E51" s="46">
        <v>0</v>
      </c>
      <c r="F51" s="47">
        <f>+D51-E51</f>
        <v>0</v>
      </c>
      <c r="G51" s="10"/>
      <c r="H51" s="45"/>
      <c r="I51" s="46">
        <v>0</v>
      </c>
      <c r="J51" s="47">
        <f>+H51-I51</f>
        <v>0</v>
      </c>
      <c r="K51" s="10"/>
      <c r="L51" s="45"/>
      <c r="M51" s="46">
        <v>50</v>
      </c>
      <c r="N51" s="47">
        <f>+M51</f>
        <v>50</v>
      </c>
      <c r="O51" s="10"/>
      <c r="P51" s="44"/>
    </row>
    <row r="52" spans="1:16" x14ac:dyDescent="0.15">
      <c r="A52" s="243" t="s">
        <v>89</v>
      </c>
      <c r="B52" s="14"/>
      <c r="D52" s="55"/>
      <c r="E52" s="46">
        <v>0</v>
      </c>
      <c r="F52" s="47">
        <f>+D52-E52</f>
        <v>0</v>
      </c>
      <c r="G52" s="10"/>
      <c r="H52" s="45"/>
      <c r="I52" s="46">
        <v>0</v>
      </c>
      <c r="J52" s="47">
        <f>+H52-I52</f>
        <v>0</v>
      </c>
      <c r="K52" s="10"/>
      <c r="L52" s="45"/>
      <c r="M52" s="46">
        <v>50</v>
      </c>
      <c r="N52" s="47">
        <f>+M52</f>
        <v>50</v>
      </c>
      <c r="O52" s="10"/>
      <c r="P52" s="49">
        <f>IF(L52&gt;0,+M52/L52,0)</f>
        <v>0</v>
      </c>
    </row>
    <row r="53" spans="1:16" x14ac:dyDescent="0.15">
      <c r="A53" s="244" t="s">
        <v>23</v>
      </c>
      <c r="B53" s="14"/>
      <c r="D53" s="55"/>
      <c r="E53" s="46">
        <v>0</v>
      </c>
      <c r="F53" s="47">
        <f>+D53-E53</f>
        <v>0</v>
      </c>
      <c r="G53" s="10"/>
      <c r="H53" s="45"/>
      <c r="I53" s="46">
        <v>0</v>
      </c>
      <c r="J53" s="47">
        <f>+H53-I53</f>
        <v>0</v>
      </c>
      <c r="K53" s="10"/>
      <c r="L53" s="29" t="s">
        <v>66</v>
      </c>
      <c r="M53" s="46">
        <v>300</v>
      </c>
      <c r="N53" s="47">
        <f>+M53</f>
        <v>300</v>
      </c>
      <c r="O53" s="10"/>
      <c r="P53" s="49"/>
    </row>
    <row r="54" spans="1:16" x14ac:dyDescent="0.15">
      <c r="A54" s="245" t="s">
        <v>193</v>
      </c>
      <c r="B54" s="14"/>
      <c r="D54" s="55"/>
      <c r="E54" s="46"/>
      <c r="F54" s="47"/>
      <c r="G54" s="10"/>
      <c r="H54" s="45"/>
      <c r="I54" s="46"/>
      <c r="J54" s="47"/>
      <c r="K54" s="10"/>
      <c r="L54" s="29"/>
      <c r="M54" s="10">
        <f>SUM(M48:M53)</f>
        <v>670</v>
      </c>
      <c r="N54" s="47"/>
      <c r="O54" s="10"/>
      <c r="P54" s="49"/>
    </row>
    <row r="55" spans="1:16" x14ac:dyDescent="0.15">
      <c r="A55" s="244"/>
      <c r="B55" s="14"/>
      <c r="D55" s="55"/>
      <c r="E55" s="46"/>
      <c r="F55" s="47"/>
      <c r="G55" s="10"/>
      <c r="H55" s="45"/>
      <c r="I55" s="46"/>
      <c r="J55" s="47"/>
      <c r="K55" s="10"/>
      <c r="L55" s="45"/>
      <c r="M55" s="46"/>
      <c r="N55" s="47"/>
      <c r="O55" s="10"/>
      <c r="P55" s="44"/>
    </row>
    <row r="56" spans="1:16" x14ac:dyDescent="0.15">
      <c r="A56" s="242" t="s">
        <v>192</v>
      </c>
      <c r="B56" s="14"/>
      <c r="D56" s="55"/>
      <c r="E56" s="46"/>
      <c r="F56" s="47"/>
      <c r="G56" s="10"/>
      <c r="H56" s="45"/>
      <c r="I56" s="46"/>
      <c r="J56" s="47"/>
      <c r="K56" s="10"/>
      <c r="L56" s="45"/>
      <c r="M56" s="46"/>
      <c r="N56" s="47"/>
      <c r="O56" s="10"/>
      <c r="P56" s="44"/>
    </row>
    <row r="57" spans="1:16" x14ac:dyDescent="0.15">
      <c r="A57" s="244" t="s">
        <v>25</v>
      </c>
      <c r="B57" s="14"/>
      <c r="D57" s="55"/>
      <c r="E57" s="46">
        <v>0</v>
      </c>
      <c r="F57" s="47">
        <f t="shared" ref="F57:F62" si="3">+D57-E57</f>
        <v>0</v>
      </c>
      <c r="G57" s="10"/>
      <c r="H57" s="45"/>
      <c r="I57" s="68">
        <v>0</v>
      </c>
      <c r="J57" s="47">
        <f t="shared" ref="J57:J62" si="4">+H57-I57</f>
        <v>0</v>
      </c>
      <c r="K57" s="10"/>
      <c r="L57" s="45"/>
      <c r="M57" s="46">
        <v>5</v>
      </c>
      <c r="N57" s="47">
        <f t="shared" ref="N57:N62" si="5">+M57</f>
        <v>5</v>
      </c>
      <c r="O57" s="10"/>
      <c r="P57" s="49">
        <f t="shared" ref="P57:P59" si="6">IF(L57&gt;0,+M57/L57,0)</f>
        <v>0</v>
      </c>
    </row>
    <row r="58" spans="1:16" x14ac:dyDescent="0.15">
      <c r="A58" s="243" t="s">
        <v>84</v>
      </c>
      <c r="B58" s="14"/>
      <c r="D58" s="55"/>
      <c r="E58" s="46">
        <v>0</v>
      </c>
      <c r="F58" s="47">
        <f t="shared" si="3"/>
        <v>0</v>
      </c>
      <c r="G58" s="10"/>
      <c r="H58" s="45"/>
      <c r="I58" s="68">
        <v>0</v>
      </c>
      <c r="J58" s="47">
        <f t="shared" si="4"/>
        <v>0</v>
      </c>
      <c r="K58" s="10"/>
      <c r="L58" s="45"/>
      <c r="M58" s="46">
        <v>50</v>
      </c>
      <c r="N58" s="47">
        <f t="shared" si="5"/>
        <v>50</v>
      </c>
      <c r="O58" s="10"/>
      <c r="P58" s="49">
        <f t="shared" si="6"/>
        <v>0</v>
      </c>
    </row>
    <row r="59" spans="1:16" x14ac:dyDescent="0.15">
      <c r="A59" s="244" t="s">
        <v>24</v>
      </c>
      <c r="B59" s="14"/>
      <c r="D59" s="56"/>
      <c r="E59" s="46">
        <v>0</v>
      </c>
      <c r="F59" s="47">
        <f t="shared" si="3"/>
        <v>0</v>
      </c>
      <c r="G59" s="10"/>
      <c r="H59" s="45"/>
      <c r="I59" s="68">
        <v>0</v>
      </c>
      <c r="J59" s="47">
        <f t="shared" si="4"/>
        <v>0</v>
      </c>
      <c r="K59" s="10"/>
      <c r="L59" s="45"/>
      <c r="M59" s="46">
        <v>75</v>
      </c>
      <c r="N59" s="47">
        <f t="shared" si="5"/>
        <v>75</v>
      </c>
      <c r="O59" s="10"/>
      <c r="P59" s="49">
        <f t="shared" si="6"/>
        <v>0</v>
      </c>
    </row>
    <row r="60" spans="1:16" x14ac:dyDescent="0.15">
      <c r="A60" s="245" t="s">
        <v>194</v>
      </c>
      <c r="B60" s="14"/>
      <c r="D60" s="56"/>
      <c r="E60" s="46"/>
      <c r="F60" s="47"/>
      <c r="G60" s="10"/>
      <c r="H60" s="45"/>
      <c r="I60" s="68"/>
      <c r="J60" s="47"/>
      <c r="K60" s="10"/>
      <c r="L60" s="45"/>
      <c r="M60" s="10">
        <f>SUM(M57:M59)</f>
        <v>130</v>
      </c>
      <c r="N60" s="47"/>
      <c r="O60" s="10"/>
      <c r="P60" s="49"/>
    </row>
    <row r="61" spans="1:16" x14ac:dyDescent="0.15">
      <c r="A61" s="244"/>
      <c r="B61" s="14"/>
      <c r="D61" s="56"/>
      <c r="E61" s="46"/>
      <c r="F61" s="47"/>
      <c r="G61" s="10"/>
      <c r="H61" s="45"/>
      <c r="I61" s="68"/>
      <c r="J61" s="47"/>
      <c r="K61" s="10"/>
      <c r="L61" s="45"/>
      <c r="M61" s="46"/>
      <c r="N61" s="47"/>
      <c r="O61" s="10"/>
      <c r="P61" s="49"/>
    </row>
    <row r="62" spans="1:16" x14ac:dyDescent="0.15">
      <c r="A62" s="12" t="s">
        <v>54</v>
      </c>
      <c r="B62" s="14"/>
      <c r="D62" s="57"/>
      <c r="E62" s="52">
        <v>0</v>
      </c>
      <c r="F62" s="53">
        <f t="shared" si="3"/>
        <v>0</v>
      </c>
      <c r="G62" s="10"/>
      <c r="H62" s="51"/>
      <c r="I62" s="52">
        <v>0</v>
      </c>
      <c r="J62" s="53">
        <f t="shared" si="4"/>
        <v>0</v>
      </c>
      <c r="K62" s="10"/>
      <c r="L62" s="51"/>
      <c r="M62" s="52">
        <v>0</v>
      </c>
      <c r="N62" s="53">
        <f t="shared" si="5"/>
        <v>0</v>
      </c>
      <c r="O62" s="10"/>
      <c r="P62" s="49">
        <f>IF(L62&gt;0,+M62/L62,0)</f>
        <v>0</v>
      </c>
    </row>
    <row r="63" spans="1:16" x14ac:dyDescent="0.15">
      <c r="B63" s="14" t="s">
        <v>47</v>
      </c>
      <c r="D63" s="42"/>
      <c r="E63" s="10">
        <f>SUM(E57:E62)</f>
        <v>0</v>
      </c>
      <c r="F63" s="36">
        <f>SUM(F57:F62)</f>
        <v>0</v>
      </c>
      <c r="G63" s="10"/>
      <c r="H63" s="34"/>
      <c r="I63" s="10">
        <f>SUM(I57:I62)</f>
        <v>0</v>
      </c>
      <c r="J63" s="36">
        <f>SUM(J57:J62)</f>
        <v>0</v>
      </c>
      <c r="K63" s="10"/>
      <c r="L63" s="34"/>
      <c r="M63" s="10">
        <f>+M54+M60</f>
        <v>800</v>
      </c>
      <c r="N63" s="36">
        <f>+L63-M63</f>
        <v>-800</v>
      </c>
      <c r="O63" s="10"/>
      <c r="P63" s="44"/>
    </row>
    <row r="64" spans="1:16" x14ac:dyDescent="0.15">
      <c r="B64" s="14"/>
      <c r="D64" s="34"/>
      <c r="E64" s="10"/>
      <c r="F64" s="36"/>
      <c r="G64" s="10"/>
      <c r="H64" s="34"/>
      <c r="I64" s="10"/>
      <c r="J64" s="36"/>
      <c r="K64" s="10"/>
      <c r="L64" s="34"/>
      <c r="M64" s="10"/>
      <c r="N64" s="36"/>
      <c r="O64" s="10"/>
      <c r="P64" s="44"/>
    </row>
    <row r="65" spans="1:16" x14ac:dyDescent="0.15">
      <c r="A65" s="6" t="s">
        <v>27</v>
      </c>
      <c r="B65" s="14"/>
      <c r="D65" s="34"/>
      <c r="E65" s="10"/>
      <c r="F65" s="36"/>
      <c r="G65" s="10"/>
      <c r="H65" s="34"/>
      <c r="I65" s="10"/>
      <c r="J65" s="36"/>
      <c r="K65" s="10"/>
      <c r="L65" s="34"/>
      <c r="M65" s="10"/>
      <c r="N65" s="36"/>
      <c r="O65" s="10"/>
      <c r="P65" s="44"/>
    </row>
    <row r="66" spans="1:16" x14ac:dyDescent="0.15">
      <c r="A66" s="12" t="s">
        <v>49</v>
      </c>
      <c r="D66" s="45">
        <v>0</v>
      </c>
      <c r="E66" s="46">
        <v>0</v>
      </c>
      <c r="F66" s="47">
        <v>0</v>
      </c>
      <c r="G66" s="46"/>
      <c r="H66" s="45">
        <v>0</v>
      </c>
      <c r="I66" s="46">
        <v>0</v>
      </c>
      <c r="J66" s="47">
        <v>0</v>
      </c>
      <c r="K66" s="46"/>
      <c r="L66" s="45"/>
      <c r="M66" s="46">
        <v>800</v>
      </c>
      <c r="N66" s="47">
        <f>+M66</f>
        <v>800</v>
      </c>
      <c r="O66" s="46"/>
      <c r="P66" s="44"/>
    </row>
    <row r="67" spans="1:16" x14ac:dyDescent="0.15">
      <c r="A67" s="246" t="s">
        <v>195</v>
      </c>
      <c r="D67" s="45"/>
      <c r="E67" s="46"/>
      <c r="F67" s="47"/>
      <c r="G67" s="46"/>
      <c r="H67" s="45"/>
      <c r="I67" s="46"/>
      <c r="J67" s="47"/>
      <c r="K67" s="46"/>
      <c r="L67" s="45"/>
      <c r="M67" s="46"/>
      <c r="N67" s="47"/>
      <c r="O67" s="46"/>
      <c r="P67" s="44"/>
    </row>
    <row r="68" spans="1:16" x14ac:dyDescent="0.15">
      <c r="A68" s="14" t="s">
        <v>43</v>
      </c>
      <c r="C68" s="8"/>
      <c r="D68" s="38">
        <f>+D44+D34+D26+D14+D63+D66</f>
        <v>0</v>
      </c>
      <c r="E68" s="16">
        <f>+E44+E34+E26+E14+E63+E66</f>
        <v>0</v>
      </c>
      <c r="F68" s="39">
        <f>+F44+F34+F26+F14+F63+F66</f>
        <v>0</v>
      </c>
      <c r="G68" s="10"/>
      <c r="H68" s="38">
        <f>+H44+H34+H26+H14+H63+H66</f>
        <v>0</v>
      </c>
      <c r="I68" s="16">
        <f>+I44+I34+I26+I14+I63+I66</f>
        <v>0</v>
      </c>
      <c r="J68" s="39">
        <f>+J44+J34+J26+J14+J63+J66</f>
        <v>0</v>
      </c>
      <c r="K68" s="10"/>
      <c r="L68" s="38">
        <f>+L44+L34+L26+L14+L63+L66</f>
        <v>2800</v>
      </c>
      <c r="M68" s="16">
        <f>+M44+M34+M26+M14+M63+M66</f>
        <v>3800</v>
      </c>
      <c r="N68" s="39">
        <f>+L68-M68</f>
        <v>-1000</v>
      </c>
      <c r="O68" s="10"/>
      <c r="P68" s="44"/>
    </row>
    <row r="69" spans="1:16" x14ac:dyDescent="0.15">
      <c r="D69" s="45"/>
      <c r="E69" s="46"/>
      <c r="F69" s="47"/>
      <c r="G69" s="46"/>
      <c r="H69" s="45"/>
      <c r="I69" s="46"/>
      <c r="J69" s="47"/>
      <c r="K69" s="46"/>
      <c r="L69" s="45"/>
      <c r="M69" s="46"/>
      <c r="N69" s="47"/>
      <c r="O69" s="46"/>
      <c r="P69" s="44"/>
    </row>
    <row r="70" spans="1:16" ht="14" thickBot="1" x14ac:dyDescent="0.2">
      <c r="D70" s="58"/>
      <c r="E70" s="59"/>
      <c r="F70" s="60"/>
      <c r="G70" s="46"/>
      <c r="H70" s="58"/>
      <c r="I70" s="59"/>
      <c r="J70" s="60"/>
      <c r="K70" s="46"/>
      <c r="L70" s="58"/>
      <c r="M70" s="59"/>
      <c r="N70" s="60"/>
      <c r="O70" s="46"/>
      <c r="P70" s="44"/>
    </row>
    <row r="71" spans="1:16" x14ac:dyDescent="0.15"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x14ac:dyDescent="0.15">
      <c r="D72" s="44"/>
      <c r="E72" s="44"/>
      <c r="F72" s="44"/>
      <c r="G72" s="44"/>
      <c r="H72" s="44"/>
      <c r="I72" s="62"/>
      <c r="J72" s="44"/>
      <c r="K72" s="44"/>
      <c r="L72" s="44"/>
      <c r="M72" s="44"/>
      <c r="N72" s="44"/>
      <c r="O72" s="44"/>
      <c r="P72" s="44"/>
    </row>
    <row r="73" spans="1:16" x14ac:dyDescent="0.15">
      <c r="D73" s="62"/>
      <c r="E73" s="62"/>
      <c r="F73" s="62"/>
      <c r="G73" s="62"/>
      <c r="H73" s="62"/>
      <c r="I73" s="20"/>
      <c r="J73" s="62"/>
      <c r="K73" s="62"/>
      <c r="L73" s="62"/>
      <c r="M73" s="62"/>
      <c r="N73" s="62"/>
      <c r="O73" s="62"/>
      <c r="P73" s="44"/>
    </row>
    <row r="74" spans="1:16" x14ac:dyDescent="0.15"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44"/>
    </row>
    <row r="75" spans="1:16" x14ac:dyDescent="0.15"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44"/>
    </row>
    <row r="76" spans="1:16" x14ac:dyDescent="0.15"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44"/>
    </row>
    <row r="77" spans="1:16" x14ac:dyDescent="0.15"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44"/>
    </row>
    <row r="78" spans="1:16" x14ac:dyDescent="0.15"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44"/>
    </row>
    <row r="79" spans="1:16" x14ac:dyDescent="0.1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44"/>
    </row>
    <row r="80" spans="1:16" x14ac:dyDescent="0.1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44"/>
    </row>
    <row r="81" spans="4:16" x14ac:dyDescent="0.15"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44"/>
    </row>
    <row r="82" spans="4:16" x14ac:dyDescent="0.15"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44"/>
    </row>
    <row r="83" spans="4:16" x14ac:dyDescent="0.15"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44"/>
    </row>
    <row r="84" spans="4:16" x14ac:dyDescent="0.15"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44"/>
    </row>
    <row r="85" spans="4:16" x14ac:dyDescent="0.15"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44"/>
    </row>
    <row r="86" spans="4:16" x14ac:dyDescent="0.15"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44"/>
    </row>
    <row r="87" spans="4:16" x14ac:dyDescent="0.15"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44"/>
    </row>
    <row r="88" spans="4:16" x14ac:dyDescent="0.15"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44"/>
    </row>
    <row r="89" spans="4:16" x14ac:dyDescent="0.15"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44"/>
    </row>
    <row r="90" spans="4:16" x14ac:dyDescent="0.15"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44"/>
    </row>
    <row r="91" spans="4:16" x14ac:dyDescent="0.15"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44"/>
    </row>
    <row r="92" spans="4:16" x14ac:dyDescent="0.15"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44"/>
    </row>
    <row r="93" spans="4:16" x14ac:dyDescent="0.15"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44"/>
    </row>
    <row r="94" spans="4:16" x14ac:dyDescent="0.15"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44"/>
    </row>
    <row r="95" spans="4:16" x14ac:dyDescent="0.15"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44"/>
    </row>
    <row r="96" spans="4:16" x14ac:dyDescent="0.15"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44"/>
    </row>
    <row r="97" spans="4:16" x14ac:dyDescent="0.15"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44"/>
    </row>
    <row r="98" spans="4:16" x14ac:dyDescent="0.15"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44"/>
    </row>
    <row r="99" spans="4:16" x14ac:dyDescent="0.15"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44"/>
    </row>
    <row r="100" spans="4:16" x14ac:dyDescent="0.15"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44"/>
    </row>
    <row r="101" spans="4:16" x14ac:dyDescent="0.15"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44"/>
    </row>
    <row r="102" spans="4:16" x14ac:dyDescent="0.1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44"/>
    </row>
    <row r="103" spans="4:16" x14ac:dyDescent="0.15"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44"/>
    </row>
    <row r="104" spans="4:16" x14ac:dyDescent="0.15"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44"/>
    </row>
    <row r="105" spans="4:16" x14ac:dyDescent="0.15"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44"/>
    </row>
    <row r="106" spans="4:16" x14ac:dyDescent="0.15"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44"/>
    </row>
    <row r="107" spans="4:16" x14ac:dyDescent="0.15"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44"/>
    </row>
    <row r="108" spans="4:16" x14ac:dyDescent="0.15"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44"/>
    </row>
    <row r="109" spans="4:16" x14ac:dyDescent="0.15"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44"/>
    </row>
    <row r="110" spans="4:16" x14ac:dyDescent="0.15"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44"/>
    </row>
    <row r="111" spans="4:16" x14ac:dyDescent="0.15"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44"/>
    </row>
    <row r="112" spans="4:16" x14ac:dyDescent="0.15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44"/>
    </row>
    <row r="113" spans="4:16" x14ac:dyDescent="0.15"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44"/>
    </row>
    <row r="114" spans="4:16" x14ac:dyDescent="0.1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44"/>
    </row>
    <row r="115" spans="4:16" x14ac:dyDescent="0.1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44"/>
    </row>
    <row r="116" spans="4:16" x14ac:dyDescent="0.1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44"/>
    </row>
    <row r="117" spans="4:16" x14ac:dyDescent="0.15"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44"/>
    </row>
    <row r="118" spans="4:16" x14ac:dyDescent="0.15"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44"/>
    </row>
    <row r="119" spans="4:16" x14ac:dyDescent="0.15"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44"/>
    </row>
    <row r="120" spans="4:16" x14ac:dyDescent="0.15"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44"/>
    </row>
    <row r="121" spans="4:16" x14ac:dyDescent="0.15"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44"/>
    </row>
    <row r="122" spans="4:16" x14ac:dyDescent="0.15"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44"/>
    </row>
    <row r="123" spans="4:16" x14ac:dyDescent="0.15"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44"/>
    </row>
    <row r="124" spans="4:16" x14ac:dyDescent="0.15"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44"/>
    </row>
    <row r="125" spans="4:16" x14ac:dyDescent="0.15"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44"/>
    </row>
    <row r="126" spans="4:16" x14ac:dyDescent="0.15"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44"/>
    </row>
    <row r="127" spans="4:16" x14ac:dyDescent="0.15"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44"/>
    </row>
    <row r="128" spans="4:16" x14ac:dyDescent="0.15"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44"/>
    </row>
    <row r="129" spans="4:16" x14ac:dyDescent="0.15"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44"/>
    </row>
    <row r="130" spans="4:16" x14ac:dyDescent="0.15"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44"/>
    </row>
    <row r="131" spans="4:16" x14ac:dyDescent="0.15"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44"/>
    </row>
    <row r="132" spans="4:16" x14ac:dyDescent="0.15"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44"/>
    </row>
    <row r="133" spans="4:16" x14ac:dyDescent="0.15"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44"/>
    </row>
    <row r="134" spans="4:16" x14ac:dyDescent="0.15"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44"/>
    </row>
    <row r="135" spans="4:16" x14ac:dyDescent="0.15"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44"/>
    </row>
    <row r="136" spans="4:16" x14ac:dyDescent="0.15"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44"/>
    </row>
    <row r="137" spans="4:16" x14ac:dyDescent="0.15"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44"/>
    </row>
    <row r="138" spans="4:16" x14ac:dyDescent="0.15"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44"/>
    </row>
    <row r="139" spans="4:16" x14ac:dyDescent="0.15"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44"/>
    </row>
    <row r="140" spans="4:16" x14ac:dyDescent="0.15"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44"/>
    </row>
    <row r="141" spans="4:16" x14ac:dyDescent="0.15"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44"/>
    </row>
    <row r="142" spans="4:16" x14ac:dyDescent="0.15"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44"/>
    </row>
    <row r="143" spans="4:16" x14ac:dyDescent="0.15"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44"/>
    </row>
    <row r="144" spans="4:16" x14ac:dyDescent="0.15"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44"/>
    </row>
    <row r="145" spans="4:16" x14ac:dyDescent="0.15"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44"/>
    </row>
    <row r="146" spans="4:16" x14ac:dyDescent="0.15"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44"/>
    </row>
    <row r="147" spans="4:16" x14ac:dyDescent="0.15"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44"/>
    </row>
    <row r="148" spans="4:16" x14ac:dyDescent="0.15"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44"/>
    </row>
    <row r="149" spans="4:16" x14ac:dyDescent="0.15"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44"/>
    </row>
    <row r="150" spans="4:16" x14ac:dyDescent="0.15"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44"/>
    </row>
    <row r="151" spans="4:16" x14ac:dyDescent="0.15"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44"/>
    </row>
    <row r="152" spans="4:16" x14ac:dyDescent="0.15"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44"/>
    </row>
    <row r="153" spans="4:16" x14ac:dyDescent="0.15"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44"/>
    </row>
    <row r="154" spans="4:16" x14ac:dyDescent="0.15"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44"/>
    </row>
    <row r="155" spans="4:16" x14ac:dyDescent="0.15"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44"/>
    </row>
    <row r="156" spans="4:16" x14ac:dyDescent="0.15"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44"/>
    </row>
    <row r="157" spans="4:16" x14ac:dyDescent="0.15"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44"/>
    </row>
    <row r="158" spans="4:16" x14ac:dyDescent="0.15"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44"/>
    </row>
    <row r="159" spans="4:16" x14ac:dyDescent="0.15"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44"/>
    </row>
    <row r="160" spans="4:16" x14ac:dyDescent="0.15"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44"/>
    </row>
    <row r="161" spans="4:16" x14ac:dyDescent="0.15"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44"/>
    </row>
    <row r="162" spans="4:16" x14ac:dyDescent="0.15"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44"/>
    </row>
    <row r="163" spans="4:16" x14ac:dyDescent="0.15"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44"/>
    </row>
    <row r="164" spans="4:16" x14ac:dyDescent="0.15"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44"/>
    </row>
    <row r="165" spans="4:16" x14ac:dyDescent="0.15"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44"/>
    </row>
    <row r="166" spans="4:16" x14ac:dyDescent="0.15"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44"/>
    </row>
    <row r="167" spans="4:16" x14ac:dyDescent="0.15"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44"/>
    </row>
    <row r="168" spans="4:16" x14ac:dyDescent="0.15"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44"/>
    </row>
    <row r="169" spans="4:16" x14ac:dyDescent="0.15"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44"/>
    </row>
    <row r="170" spans="4:16" x14ac:dyDescent="0.15"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44"/>
    </row>
    <row r="171" spans="4:16" x14ac:dyDescent="0.15"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44"/>
    </row>
    <row r="172" spans="4:16" x14ac:dyDescent="0.15"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44"/>
    </row>
    <row r="173" spans="4:16" x14ac:dyDescent="0.15"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44"/>
    </row>
    <row r="174" spans="4:16" x14ac:dyDescent="0.15"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44"/>
    </row>
    <row r="175" spans="4:16" x14ac:dyDescent="0.15"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44"/>
    </row>
    <row r="176" spans="4:16" x14ac:dyDescent="0.15"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44"/>
    </row>
    <row r="177" spans="4:16" x14ac:dyDescent="0.15"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44"/>
    </row>
    <row r="178" spans="4:16" x14ac:dyDescent="0.15"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44"/>
    </row>
    <row r="179" spans="4:16" x14ac:dyDescent="0.15"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44"/>
    </row>
    <row r="180" spans="4:16" x14ac:dyDescent="0.15"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44"/>
    </row>
    <row r="181" spans="4:16" x14ac:dyDescent="0.15"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44"/>
    </row>
    <row r="182" spans="4:16" x14ac:dyDescent="0.15"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44"/>
    </row>
    <row r="183" spans="4:16" x14ac:dyDescent="0.15"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44"/>
    </row>
    <row r="184" spans="4:16" x14ac:dyDescent="0.15"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44"/>
    </row>
    <row r="185" spans="4:16" x14ac:dyDescent="0.15"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44"/>
    </row>
    <row r="186" spans="4:16" x14ac:dyDescent="0.15"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44"/>
    </row>
    <row r="187" spans="4:16" x14ac:dyDescent="0.15"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44"/>
    </row>
    <row r="188" spans="4:16" x14ac:dyDescent="0.15"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44"/>
    </row>
    <row r="189" spans="4:16" x14ac:dyDescent="0.15"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44"/>
    </row>
    <row r="190" spans="4:16" x14ac:dyDescent="0.15"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44"/>
    </row>
    <row r="191" spans="4:16" x14ac:dyDescent="0.15"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44"/>
    </row>
    <row r="192" spans="4:16" x14ac:dyDescent="0.15"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44"/>
    </row>
    <row r="193" spans="4:15" x14ac:dyDescent="0.15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4:15" x14ac:dyDescent="0.15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4:15" x14ac:dyDescent="0.15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4:15" x14ac:dyDescent="0.15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4:15" x14ac:dyDescent="0.15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4:15" x14ac:dyDescent="0.15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4:15" x14ac:dyDescent="0.15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4:15" x14ac:dyDescent="0.15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4:15" x14ac:dyDescent="0.15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4:15" x14ac:dyDescent="0.15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4:15" x14ac:dyDescent="0.15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4:15" x14ac:dyDescent="0.15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4:15" x14ac:dyDescent="0.15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4:15" x14ac:dyDescent="0.15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4:15" x14ac:dyDescent="0.15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4:15" x14ac:dyDescent="0.15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4:15" x14ac:dyDescent="0.15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4:15" x14ac:dyDescent="0.15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4:15" x14ac:dyDescent="0.15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4:15" x14ac:dyDescent="0.15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4:15" x14ac:dyDescent="0.15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4:15" x14ac:dyDescent="0.15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4:15" x14ac:dyDescent="0.15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4:15" x14ac:dyDescent="0.15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4:15" x14ac:dyDescent="0.15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4:15" x14ac:dyDescent="0.15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4:15" x14ac:dyDescent="0.15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4:15" x14ac:dyDescent="0.15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4:15" x14ac:dyDescent="0.15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4:15" x14ac:dyDescent="0.15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4:15" x14ac:dyDescent="0.15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4:15" x14ac:dyDescent="0.15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4:15" x14ac:dyDescent="0.15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4:15" x14ac:dyDescent="0.15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4:15" x14ac:dyDescent="0.15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4:15" x14ac:dyDescent="0.15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4:15" x14ac:dyDescent="0.15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4:15" x14ac:dyDescent="0.15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4:15" x14ac:dyDescent="0.15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4:15" x14ac:dyDescent="0.15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4:15" x14ac:dyDescent="0.15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4:15" x14ac:dyDescent="0.15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4:15" x14ac:dyDescent="0.15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4:15" x14ac:dyDescent="0.15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4:15" x14ac:dyDescent="0.15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4:15" x14ac:dyDescent="0.15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4:15" x14ac:dyDescent="0.15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4:15" x14ac:dyDescent="0.15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4:15" x14ac:dyDescent="0.15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4:15" x14ac:dyDescent="0.15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4:15" x14ac:dyDescent="0.15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4:15" x14ac:dyDescent="0.15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4:15" x14ac:dyDescent="0.15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4:15" x14ac:dyDescent="0.15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4:15" x14ac:dyDescent="0.15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4:15" x14ac:dyDescent="0.15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4:15" x14ac:dyDescent="0.15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4:15" x14ac:dyDescent="0.15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4:15" x14ac:dyDescent="0.15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4:15" x14ac:dyDescent="0.15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4:15" x14ac:dyDescent="0.15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4:15" x14ac:dyDescent="0.15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4:15" x14ac:dyDescent="0.15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4:15" x14ac:dyDescent="0.15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4:15" x14ac:dyDescent="0.15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4:15" x14ac:dyDescent="0.15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4:15" x14ac:dyDescent="0.15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4:15" x14ac:dyDescent="0.15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4:15" x14ac:dyDescent="0.15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4:15" x14ac:dyDescent="0.15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4:15" x14ac:dyDescent="0.15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4:15" x14ac:dyDescent="0.15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4:15" x14ac:dyDescent="0.15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4:15" x14ac:dyDescent="0.15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4:15" x14ac:dyDescent="0.15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4:15" x14ac:dyDescent="0.15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4:15" x14ac:dyDescent="0.15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4:15" x14ac:dyDescent="0.15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4:15" x14ac:dyDescent="0.15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4:15" x14ac:dyDescent="0.15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4:15" x14ac:dyDescent="0.15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4:15" x14ac:dyDescent="0.15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4:15" x14ac:dyDescent="0.15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4:15" x14ac:dyDescent="0.15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4:15" x14ac:dyDescent="0.15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4:15" x14ac:dyDescent="0.15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4:15" x14ac:dyDescent="0.15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4:15" x14ac:dyDescent="0.15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4:15" x14ac:dyDescent="0.15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4:15" x14ac:dyDescent="0.15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4:15" x14ac:dyDescent="0.15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4:15" x14ac:dyDescent="0.15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4:15" x14ac:dyDescent="0.15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4:15" x14ac:dyDescent="0.15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4:15" x14ac:dyDescent="0.15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4:15" x14ac:dyDescent="0.15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4:15" x14ac:dyDescent="0.15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4:15" x14ac:dyDescent="0.15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4:15" x14ac:dyDescent="0.15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4:15" x14ac:dyDescent="0.15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4:15" x14ac:dyDescent="0.15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4:15" x14ac:dyDescent="0.15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4:15" x14ac:dyDescent="0.15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4:15" x14ac:dyDescent="0.15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4:15" x14ac:dyDescent="0.15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4:15" x14ac:dyDescent="0.15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4:15" x14ac:dyDescent="0.15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4:15" x14ac:dyDescent="0.15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4:15" x14ac:dyDescent="0.15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4:15" x14ac:dyDescent="0.15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4:15" x14ac:dyDescent="0.15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4:15" x14ac:dyDescent="0.15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4:15" x14ac:dyDescent="0.15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</row>
    <row r="306" spans="4:15" x14ac:dyDescent="0.15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4:15" x14ac:dyDescent="0.15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4:15" x14ac:dyDescent="0.15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4:15" x14ac:dyDescent="0.15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4:15" x14ac:dyDescent="0.15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4:15" x14ac:dyDescent="0.15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4:15" x14ac:dyDescent="0.15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4:15" x14ac:dyDescent="0.15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4:15" x14ac:dyDescent="0.15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4:15" x14ac:dyDescent="0.15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4:15" x14ac:dyDescent="0.15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4:15" x14ac:dyDescent="0.15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4:15" x14ac:dyDescent="0.15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</row>
    <row r="319" spans="4:15" x14ac:dyDescent="0.15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4:15" x14ac:dyDescent="0.15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4:15" x14ac:dyDescent="0.15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4:15" x14ac:dyDescent="0.15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4:15" x14ac:dyDescent="0.15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4:15" x14ac:dyDescent="0.15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4:15" x14ac:dyDescent="0.15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4:15" x14ac:dyDescent="0.15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4:15" x14ac:dyDescent="0.15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4:15" x14ac:dyDescent="0.15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4:15" x14ac:dyDescent="0.15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4:15" x14ac:dyDescent="0.15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4:15" x14ac:dyDescent="0.15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</row>
    <row r="332" spans="4:15" x14ac:dyDescent="0.15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4:15" x14ac:dyDescent="0.15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</row>
    <row r="334" spans="4:15" x14ac:dyDescent="0.15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4:15" x14ac:dyDescent="0.15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4:15" x14ac:dyDescent="0.15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4:15" x14ac:dyDescent="0.15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4:15" x14ac:dyDescent="0.15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4:15" x14ac:dyDescent="0.15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4:15" x14ac:dyDescent="0.15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4:15" x14ac:dyDescent="0.15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4:15" x14ac:dyDescent="0.15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4:15" x14ac:dyDescent="0.15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4:15" x14ac:dyDescent="0.15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4:15" x14ac:dyDescent="0.15"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4:15" x14ac:dyDescent="0.15"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4:15" x14ac:dyDescent="0.15"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4:15" x14ac:dyDescent="0.15"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</row>
    <row r="349" spans="4:15" x14ac:dyDescent="0.15"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</row>
    <row r="350" spans="4:15" x14ac:dyDescent="0.15"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</row>
    <row r="351" spans="4:15" x14ac:dyDescent="0.15"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4:15" x14ac:dyDescent="0.15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4:15" x14ac:dyDescent="0.15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4:15" x14ac:dyDescent="0.15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4:15" x14ac:dyDescent="0.15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4:15" x14ac:dyDescent="0.15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4:15" x14ac:dyDescent="0.15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4:15" x14ac:dyDescent="0.15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4:15" x14ac:dyDescent="0.15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4:15" x14ac:dyDescent="0.15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4:15" x14ac:dyDescent="0.15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4:15" x14ac:dyDescent="0.15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</row>
    <row r="363" spans="4:15" x14ac:dyDescent="0.15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spans="4:15" x14ac:dyDescent="0.15"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</row>
    <row r="365" spans="4:15" x14ac:dyDescent="0.15"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</row>
    <row r="366" spans="4:15" x14ac:dyDescent="0.15"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4:15" x14ac:dyDescent="0.15"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</row>
    <row r="368" spans="4:15" x14ac:dyDescent="0.15"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</row>
    <row r="369" spans="4:15" x14ac:dyDescent="0.15"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4:15" x14ac:dyDescent="0.15"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4:15" x14ac:dyDescent="0.15"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4:15" x14ac:dyDescent="0.15"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4:15" x14ac:dyDescent="0.15"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4:15" x14ac:dyDescent="0.15"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</row>
    <row r="375" spans="4:15" x14ac:dyDescent="0.15"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</row>
    <row r="376" spans="4:15" x14ac:dyDescent="0.15"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7" spans="4:15" x14ac:dyDescent="0.15"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4:15" x14ac:dyDescent="0.15"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4:15" x14ac:dyDescent="0.15"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4:15" x14ac:dyDescent="0.15"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4:15" x14ac:dyDescent="0.15"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4:15" x14ac:dyDescent="0.15"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4:15" x14ac:dyDescent="0.15"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4:15" x14ac:dyDescent="0.15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4:15" x14ac:dyDescent="0.15"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4:15" x14ac:dyDescent="0.15"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4:15" x14ac:dyDescent="0.15"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4:15" x14ac:dyDescent="0.15"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4:15" x14ac:dyDescent="0.15"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4:15" x14ac:dyDescent="0.15"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4:15" x14ac:dyDescent="0.15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4:15" x14ac:dyDescent="0.15"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4:15" x14ac:dyDescent="0.15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4:15" x14ac:dyDescent="0.15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4:15" x14ac:dyDescent="0.15"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4:15" x14ac:dyDescent="0.15"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4:15" x14ac:dyDescent="0.15"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4:15" x14ac:dyDescent="0.15"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4:15" x14ac:dyDescent="0.15"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4:15" x14ac:dyDescent="0.15"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4:15" x14ac:dyDescent="0.15"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4:15" x14ac:dyDescent="0.15"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4:15" x14ac:dyDescent="0.15"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4:15" x14ac:dyDescent="0.15"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4:15" x14ac:dyDescent="0.15"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4:15" x14ac:dyDescent="0.15"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4:15" x14ac:dyDescent="0.15"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4:15" x14ac:dyDescent="0.15"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4:15" x14ac:dyDescent="0.15"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4:15" x14ac:dyDescent="0.15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4:15" x14ac:dyDescent="0.15"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4:15" x14ac:dyDescent="0.15"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4:15" x14ac:dyDescent="0.15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4:15" x14ac:dyDescent="0.15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4:15" x14ac:dyDescent="0.15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4:15" x14ac:dyDescent="0.15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4:15" x14ac:dyDescent="0.15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4:15" x14ac:dyDescent="0.15"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4:15" x14ac:dyDescent="0.15"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4:15" x14ac:dyDescent="0.15"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4:15" x14ac:dyDescent="0.15"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4:15" x14ac:dyDescent="0.15"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4:15" x14ac:dyDescent="0.15"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</sheetData>
  <mergeCells count="4">
    <mergeCell ref="L1:N1"/>
    <mergeCell ref="D12:F12"/>
    <mergeCell ref="H12:J12"/>
    <mergeCell ref="L12:N12"/>
  </mergeCells>
  <printOptions horizontalCentered="1"/>
  <pageMargins left="0.5" right="0.5" top="0.5" bottom="0.5" header="0" footer="0"/>
  <pageSetup scale="48" orientation="landscape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A27"/>
  <sheetViews>
    <sheetView zoomScale="90" zoomScaleNormal="90" zoomScalePageLayoutView="90" workbookViewId="0">
      <selection activeCell="V11" sqref="V11"/>
    </sheetView>
  </sheetViews>
  <sheetFormatPr baseColWidth="10" defaultColWidth="8.83203125" defaultRowHeight="13" x14ac:dyDescent="0.15"/>
  <cols>
    <col min="1" max="1" width="8.1640625" style="87" customWidth="1"/>
    <col min="2" max="2" width="12.83203125" style="87" customWidth="1"/>
    <col min="3" max="3" width="26" style="87" bestFit="1" customWidth="1"/>
    <col min="4" max="4" width="12.6640625" style="88" customWidth="1"/>
    <col min="5" max="5" width="11" style="87" customWidth="1"/>
    <col min="6" max="6" width="12.6640625" style="87" customWidth="1"/>
    <col min="7" max="7" width="12.6640625" style="88" customWidth="1"/>
    <col min="8" max="8" width="10.1640625" style="88" bestFit="1" customWidth="1"/>
    <col min="9" max="9" width="9.1640625" style="88" bestFit="1" customWidth="1"/>
    <col min="10" max="10" width="10.6640625" style="88" customWidth="1"/>
    <col min="11" max="11" width="7" style="87" customWidth="1"/>
    <col min="12" max="12" width="8" style="87" customWidth="1"/>
    <col min="13" max="13" width="7.6640625" style="87" bestFit="1" customWidth="1"/>
    <col min="14" max="14" width="7.5" style="87" bestFit="1" customWidth="1"/>
    <col min="15" max="15" width="8.1640625" style="87" customWidth="1"/>
    <col min="16" max="16" width="8" style="87" customWidth="1"/>
    <col min="17" max="17" width="7.6640625" style="87" customWidth="1"/>
    <col min="18" max="19" width="7.5" style="87" customWidth="1"/>
    <col min="20" max="20" width="7.1640625" style="87" customWidth="1"/>
    <col min="21" max="21" width="7.6640625" style="87" customWidth="1"/>
    <col min="22" max="22" width="7.1640625" style="87" customWidth="1"/>
    <col min="23" max="23" width="9.1640625" style="87" customWidth="1"/>
    <col min="24" max="24" width="9.1640625" style="90" hidden="1" customWidth="1"/>
    <col min="25" max="16384" width="8.83203125" style="90"/>
  </cols>
  <sheetData>
    <row r="1" spans="1:26" ht="14" x14ac:dyDescent="0.15">
      <c r="A1" s="86" t="s">
        <v>70</v>
      </c>
      <c r="K1" s="89"/>
    </row>
    <row r="2" spans="1:26" ht="14" thickBot="1" x14ac:dyDescent="0.2">
      <c r="A2" s="91" t="s">
        <v>91</v>
      </c>
      <c r="N2" s="87" t="s">
        <v>109</v>
      </c>
    </row>
    <row r="3" spans="1:26" ht="12.75" customHeight="1" x14ac:dyDescent="0.15">
      <c r="A3" s="91" t="s">
        <v>92</v>
      </c>
      <c r="G3" s="232" t="s">
        <v>110</v>
      </c>
      <c r="H3" s="233"/>
      <c r="I3" s="233"/>
      <c r="J3" s="234"/>
      <c r="K3" s="235" t="s">
        <v>111</v>
      </c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7"/>
    </row>
    <row r="4" spans="1:26" ht="14" thickBot="1" x14ac:dyDescent="0.2">
      <c r="A4" s="91"/>
      <c r="G4" s="92">
        <v>41167</v>
      </c>
      <c r="H4" s="93">
        <v>41214</v>
      </c>
      <c r="I4" s="93">
        <v>41214</v>
      </c>
      <c r="J4" s="94">
        <v>41395</v>
      </c>
      <c r="K4" s="238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40"/>
    </row>
    <row r="5" spans="1:26" ht="26" x14ac:dyDescent="0.15">
      <c r="A5" s="95" t="s">
        <v>93</v>
      </c>
      <c r="B5" s="96" t="s">
        <v>94</v>
      </c>
      <c r="C5" s="97" t="s">
        <v>95</v>
      </c>
      <c r="D5" s="98" t="s">
        <v>96</v>
      </c>
      <c r="E5" s="98" t="s">
        <v>97</v>
      </c>
      <c r="F5" s="99" t="s">
        <v>98</v>
      </c>
      <c r="G5" s="100" t="s">
        <v>99</v>
      </c>
      <c r="H5" s="98" t="s">
        <v>100</v>
      </c>
      <c r="I5" s="99" t="s">
        <v>101</v>
      </c>
      <c r="J5" s="101" t="s">
        <v>102</v>
      </c>
      <c r="K5" s="102">
        <v>41091</v>
      </c>
      <c r="L5" s="103">
        <v>41122</v>
      </c>
      <c r="M5" s="102">
        <v>41153</v>
      </c>
      <c r="N5" s="103">
        <v>41183</v>
      </c>
      <c r="O5" s="102">
        <v>41214</v>
      </c>
      <c r="P5" s="103">
        <v>41244</v>
      </c>
      <c r="Q5" s="102">
        <v>41275</v>
      </c>
      <c r="R5" s="103">
        <v>41306</v>
      </c>
      <c r="S5" s="102">
        <v>41334</v>
      </c>
      <c r="T5" s="103">
        <v>41365</v>
      </c>
      <c r="U5" s="102">
        <v>41395</v>
      </c>
      <c r="V5" s="103">
        <v>41426</v>
      </c>
      <c r="W5" s="104" t="s">
        <v>59</v>
      </c>
      <c r="X5" s="105" t="s">
        <v>103</v>
      </c>
      <c r="Y5" s="106" t="s">
        <v>112</v>
      </c>
    </row>
    <row r="6" spans="1:26" ht="20" customHeight="1" x14ac:dyDescent="0.15">
      <c r="A6" s="107" t="s">
        <v>104</v>
      </c>
      <c r="B6" s="108" t="s">
        <v>105</v>
      </c>
      <c r="C6" s="109" t="s">
        <v>70</v>
      </c>
      <c r="D6" s="110" t="s">
        <v>107</v>
      </c>
      <c r="E6" s="111">
        <v>20</v>
      </c>
      <c r="F6" s="112">
        <v>20</v>
      </c>
      <c r="G6" s="113"/>
      <c r="H6" s="114"/>
      <c r="I6" s="115"/>
      <c r="J6" s="116"/>
      <c r="K6" s="117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8">
        <f>SUM(K6:V6)</f>
        <v>0</v>
      </c>
      <c r="X6" s="119">
        <f>+W6/F6-1</f>
        <v>-1</v>
      </c>
      <c r="Y6" s="120"/>
      <c r="Z6" s="90" t="s">
        <v>108</v>
      </c>
    </row>
    <row r="7" spans="1:26" ht="20" customHeight="1" thickBot="1" x14ac:dyDescent="0.2">
      <c r="A7" s="121"/>
      <c r="B7" s="122"/>
      <c r="C7" s="123"/>
      <c r="D7" s="124" t="s">
        <v>59</v>
      </c>
      <c r="E7" s="124">
        <f>SUM(E6:E6)</f>
        <v>20</v>
      </c>
      <c r="F7" s="125">
        <f>SUM(F6:F6)</f>
        <v>20</v>
      </c>
      <c r="G7" s="126"/>
      <c r="H7" s="124"/>
      <c r="I7" s="125"/>
      <c r="J7" s="127">
        <f t="shared" ref="J7:V7" si="0">SUM(J6:J6)</f>
        <v>0</v>
      </c>
      <c r="K7" s="128">
        <f t="shared" si="0"/>
        <v>0</v>
      </c>
      <c r="L7" s="124">
        <f t="shared" si="0"/>
        <v>0</v>
      </c>
      <c r="M7" s="124">
        <f t="shared" si="0"/>
        <v>0</v>
      </c>
      <c r="N7" s="124">
        <f t="shared" si="0"/>
        <v>0</v>
      </c>
      <c r="O7" s="124">
        <f t="shared" si="0"/>
        <v>0</v>
      </c>
      <c r="P7" s="124">
        <f t="shared" si="0"/>
        <v>0</v>
      </c>
      <c r="Q7" s="124">
        <f t="shared" si="0"/>
        <v>0</v>
      </c>
      <c r="R7" s="124">
        <f t="shared" si="0"/>
        <v>0</v>
      </c>
      <c r="S7" s="124">
        <f t="shared" si="0"/>
        <v>0</v>
      </c>
      <c r="T7" s="124">
        <f t="shared" si="0"/>
        <v>0</v>
      </c>
      <c r="U7" s="124">
        <f t="shared" si="0"/>
        <v>0</v>
      </c>
      <c r="V7" s="124">
        <f t="shared" si="0"/>
        <v>0</v>
      </c>
      <c r="W7" s="128">
        <f>SUM(K7:V7)</f>
        <v>0</v>
      </c>
      <c r="X7" s="129">
        <f>+W7/F7-1</f>
        <v>-1</v>
      </c>
      <c r="Y7" s="130"/>
    </row>
    <row r="8" spans="1:26" ht="25" customHeight="1" x14ac:dyDescent="0.15">
      <c r="A8" s="88"/>
      <c r="B8" s="88"/>
      <c r="E8" s="88"/>
      <c r="F8" s="88"/>
      <c r="H8" s="131"/>
      <c r="I8" s="132"/>
      <c r="J8" s="131" t="s">
        <v>106</v>
      </c>
      <c r="K8" s="88">
        <f>+K7</f>
        <v>0</v>
      </c>
      <c r="L8" s="88">
        <f>SUBTOTAL(9,K7:L7)</f>
        <v>0</v>
      </c>
      <c r="M8" s="88">
        <f>SUBTOTAL(9,K7:M7)</f>
        <v>0</v>
      </c>
      <c r="N8" s="88">
        <f>SUBTOTAL(9,K7:N7)</f>
        <v>0</v>
      </c>
      <c r="O8" s="88">
        <f>SUBTOTAL(9,K7:O7)</f>
        <v>0</v>
      </c>
      <c r="P8" s="88">
        <f>SUBTOTAL(9,K7:P7)</f>
        <v>0</v>
      </c>
      <c r="Q8" s="88">
        <f>SUBTOTAL(9,K7:Q7)</f>
        <v>0</v>
      </c>
      <c r="R8" s="88">
        <f>SUBTOTAL(9,K7:R7)</f>
        <v>0</v>
      </c>
      <c r="S8" s="88">
        <f>SUBTOTAL(9,K7:S7)</f>
        <v>0</v>
      </c>
      <c r="T8" s="88">
        <f>SUBTOTAL(9,K7:T7)</f>
        <v>0</v>
      </c>
      <c r="U8" s="88">
        <f>SUBTOTAL(9,K7:U7)</f>
        <v>0</v>
      </c>
      <c r="V8" s="88">
        <f>SUBTOTAL(9,K7:V7)</f>
        <v>0</v>
      </c>
      <c r="W8" s="133"/>
    </row>
    <row r="9" spans="1:26" x14ac:dyDescent="0.15">
      <c r="A9" s="154" t="s">
        <v>120</v>
      </c>
      <c r="B9" s="88"/>
      <c r="E9" s="88"/>
      <c r="F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133"/>
    </row>
    <row r="10" spans="1:26" ht="14" thickBot="1" x14ac:dyDescent="0.2">
      <c r="A10" s="88"/>
      <c r="B10" s="88"/>
      <c r="E10" s="88"/>
      <c r="F10" s="88"/>
      <c r="K10" s="88"/>
      <c r="L10" s="88"/>
      <c r="M10" s="88"/>
      <c r="N10" s="88"/>
      <c r="O10" s="90"/>
      <c r="P10" s="90"/>
      <c r="Q10" s="90"/>
      <c r="R10" s="90"/>
      <c r="S10" s="90"/>
      <c r="T10" s="90"/>
      <c r="U10" s="90"/>
      <c r="V10" s="90"/>
      <c r="W10" s="90"/>
    </row>
    <row r="11" spans="1:26" ht="20" customHeight="1" thickBot="1" x14ac:dyDescent="0.2">
      <c r="A11" s="136"/>
      <c r="B11" s="137"/>
      <c r="C11" s="141" t="s">
        <v>119</v>
      </c>
      <c r="D11" s="144">
        <v>41183</v>
      </c>
      <c r="E11" s="145">
        <v>40940</v>
      </c>
      <c r="F11" s="145">
        <v>41122</v>
      </c>
      <c r="G11" s="150">
        <v>41122</v>
      </c>
      <c r="K11" s="88"/>
      <c r="L11" s="88"/>
      <c r="M11" s="88"/>
      <c r="N11" s="88"/>
      <c r="O11" s="155"/>
      <c r="P11" s="156"/>
      <c r="Q11" s="90"/>
      <c r="R11" s="90"/>
      <c r="S11"/>
      <c r="T11" s="90"/>
      <c r="U11" s="90"/>
      <c r="V11" s="90"/>
      <c r="W11" s="90"/>
    </row>
    <row r="12" spans="1:26" ht="26" x14ac:dyDescent="0.15">
      <c r="A12" s="138" t="s">
        <v>93</v>
      </c>
      <c r="B12" s="138" t="s">
        <v>94</v>
      </c>
      <c r="C12" s="148" t="s">
        <v>95</v>
      </c>
      <c r="D12" s="151" t="s">
        <v>113</v>
      </c>
      <c r="E12" s="142" t="s">
        <v>116</v>
      </c>
      <c r="F12" s="143" t="s">
        <v>117</v>
      </c>
      <c r="G12" s="152" t="s">
        <v>118</v>
      </c>
      <c r="K12" s="88"/>
      <c r="L12" s="88"/>
      <c r="M12" s="88"/>
      <c r="N12" s="88"/>
      <c r="O12" s="157"/>
      <c r="P12" s="156"/>
      <c r="Q12" s="90"/>
      <c r="R12" s="90"/>
      <c r="S12"/>
      <c r="T12" s="90"/>
      <c r="U12" s="90"/>
      <c r="V12" s="90"/>
      <c r="W12" s="90"/>
    </row>
    <row r="13" spans="1:26" ht="20" customHeight="1" thickBot="1" x14ac:dyDescent="0.2">
      <c r="A13" s="139" t="s">
        <v>114</v>
      </c>
      <c r="B13" s="140" t="s">
        <v>115</v>
      </c>
      <c r="C13" s="149" t="s">
        <v>70</v>
      </c>
      <c r="D13" s="146"/>
      <c r="E13" s="147"/>
      <c r="F13" s="147"/>
      <c r="G13" s="153"/>
      <c r="K13" s="88"/>
      <c r="L13" s="88"/>
      <c r="M13" s="88"/>
      <c r="N13" s="88"/>
      <c r="O13" s="158"/>
      <c r="P13" s="156"/>
      <c r="Q13" s="90"/>
      <c r="R13" s="90"/>
      <c r="S13"/>
      <c r="T13" s="90"/>
      <c r="U13" s="90"/>
      <c r="V13" s="90"/>
      <c r="W13" s="90"/>
    </row>
    <row r="14" spans="1:26" ht="20" customHeight="1" x14ac:dyDescent="0.15">
      <c r="A14" s="88"/>
      <c r="B14" s="88"/>
      <c r="C14" s="134"/>
      <c r="E14" s="88"/>
      <c r="F14" s="88"/>
      <c r="K14" s="88"/>
      <c r="L14" s="88"/>
      <c r="M14" s="88"/>
      <c r="N14" s="88"/>
      <c r="O14" s="159"/>
      <c r="P14" s="159"/>
      <c r="Q14" s="88"/>
      <c r="R14" s="88"/>
      <c r="S14" s="88"/>
      <c r="T14" s="88"/>
      <c r="U14" s="88"/>
      <c r="V14" s="88"/>
      <c r="W14" s="133"/>
    </row>
    <row r="15" spans="1:26" ht="20" customHeight="1" x14ac:dyDescent="0.15">
      <c r="A15" s="88"/>
      <c r="B15" s="88"/>
      <c r="C15" s="134"/>
      <c r="E15" s="88"/>
      <c r="F15" s="88"/>
      <c r="K15" s="88"/>
      <c r="L15" s="88"/>
      <c r="M15" s="88"/>
      <c r="N15" s="159"/>
      <c r="O15" s="159"/>
      <c r="P15" s="159"/>
      <c r="Q15" s="88"/>
      <c r="R15" s="88"/>
      <c r="S15" s="88"/>
      <c r="T15" s="88"/>
      <c r="U15" s="88"/>
      <c r="V15" s="88"/>
      <c r="W15" s="133"/>
    </row>
    <row r="16" spans="1:26" ht="20" customHeight="1" x14ac:dyDescent="0.15">
      <c r="A16" s="88"/>
      <c r="B16" s="88"/>
      <c r="C16" s="134"/>
      <c r="E16" s="88"/>
      <c r="F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133"/>
    </row>
    <row r="17" spans="1:27" x14ac:dyDescent="0.15">
      <c r="A17" s="88"/>
      <c r="B17" s="88"/>
      <c r="C17" s="135"/>
      <c r="E17" s="88"/>
      <c r="F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33"/>
    </row>
    <row r="18" spans="1:27" x14ac:dyDescent="0.15">
      <c r="A18" s="88"/>
      <c r="B18" s="88"/>
      <c r="C18" s="135"/>
      <c r="E18" s="88"/>
      <c r="F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33"/>
    </row>
    <row r="19" spans="1:27" x14ac:dyDescent="0.15">
      <c r="A19" s="88"/>
      <c r="B19" s="88"/>
      <c r="C19" s="135"/>
      <c r="E19" s="88"/>
      <c r="F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133"/>
    </row>
    <row r="20" spans="1:27" x14ac:dyDescent="0.15">
      <c r="A20" s="88"/>
      <c r="B20" s="88"/>
      <c r="C20" s="135"/>
      <c r="E20" s="88"/>
      <c r="F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133"/>
    </row>
    <row r="21" spans="1:27" x14ac:dyDescent="0.15">
      <c r="C21" s="135"/>
    </row>
    <row r="22" spans="1:27" x14ac:dyDescent="0.15">
      <c r="C22" s="135"/>
    </row>
    <row r="23" spans="1:27" x14ac:dyDescent="0.15">
      <c r="C23" s="135"/>
    </row>
    <row r="24" spans="1:27" s="88" customFormat="1" x14ac:dyDescent="0.15">
      <c r="A24" s="87"/>
      <c r="B24" s="87"/>
      <c r="C24" s="135"/>
      <c r="E24" s="87"/>
      <c r="F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90"/>
      <c r="Y24" s="90"/>
      <c r="Z24" s="90"/>
      <c r="AA24" s="90"/>
    </row>
    <row r="25" spans="1:27" s="88" customFormat="1" x14ac:dyDescent="0.15">
      <c r="A25" s="87"/>
      <c r="B25" s="87"/>
      <c r="C25" s="135"/>
      <c r="E25" s="87"/>
      <c r="F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90"/>
      <c r="Y25" s="90"/>
      <c r="Z25" s="90"/>
      <c r="AA25" s="90"/>
    </row>
    <row r="26" spans="1:27" s="88" customFormat="1" x14ac:dyDescent="0.15">
      <c r="A26" s="87"/>
      <c r="B26" s="87"/>
      <c r="C26" s="135"/>
      <c r="E26" s="87"/>
      <c r="F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90"/>
      <c r="Y26" s="90"/>
      <c r="Z26" s="90"/>
      <c r="AA26" s="90"/>
    </row>
    <row r="27" spans="1:27" s="88" customFormat="1" x14ac:dyDescent="0.15">
      <c r="A27" s="87"/>
      <c r="B27" s="87"/>
      <c r="C27" s="135"/>
      <c r="E27" s="87"/>
      <c r="F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90"/>
      <c r="Y27" s="90"/>
      <c r="Z27" s="90"/>
      <c r="AA27" s="90"/>
    </row>
  </sheetData>
  <dataConsolidate/>
  <mergeCells count="2">
    <mergeCell ref="G3:J3"/>
    <mergeCell ref="K3:Y4"/>
  </mergeCells>
  <conditionalFormatting sqref="G6:J6">
    <cfRule type="containsText" dxfId="1" priority="2" operator="containsText" text="N">
      <formula>NOT(ISERROR(SEARCH("N",G6)))</formula>
    </cfRule>
  </conditionalFormatting>
  <conditionalFormatting sqref="W6">
    <cfRule type="cellIs" dxfId="0" priority="1" operator="lessThan">
      <formula>15</formula>
    </cfRule>
  </conditionalFormatting>
  <pageMargins left="0.7" right="0.7" top="0.75" bottom="0.75" header="0.3" footer="0.3"/>
  <pageSetup scale="6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O571"/>
  <sheetViews>
    <sheetView zoomScale="110" zoomScaleNormal="110" zoomScalePageLayoutView="110" workbookViewId="0">
      <pane ySplit="3" topLeftCell="A4" activePane="bottomLeft" state="frozen"/>
      <selection pane="bottomLeft" activeCell="I8" sqref="I8"/>
    </sheetView>
  </sheetViews>
  <sheetFormatPr baseColWidth="10" defaultColWidth="8.83203125" defaultRowHeight="12" x14ac:dyDescent="0.15"/>
  <cols>
    <col min="1" max="1" width="7.83203125" style="164" bestFit="1" customWidth="1"/>
    <col min="2" max="2" width="5" style="161" bestFit="1" customWidth="1"/>
    <col min="3" max="3" width="5" style="161" customWidth="1"/>
    <col min="4" max="4" width="27.6640625" style="164" customWidth="1"/>
    <col min="5" max="5" width="32.33203125" style="164" bestFit="1" customWidth="1"/>
    <col min="6" max="6" width="27.5" style="164" customWidth="1"/>
    <col min="7" max="8" width="11" style="201" bestFit="1" customWidth="1"/>
    <col min="9" max="9" width="6.5" style="214" customWidth="1"/>
    <col min="10" max="10" width="11.5" style="201" bestFit="1" customWidth="1"/>
    <col min="11" max="11" width="8.5" style="161" customWidth="1"/>
    <col min="12" max="12" width="10.6640625" style="163" customWidth="1"/>
    <col min="13" max="13" width="1.1640625" style="164" customWidth="1"/>
    <col min="14" max="14" width="11" style="201" customWidth="1"/>
    <col min="15" max="15" width="9.33203125" style="201" bestFit="1" customWidth="1"/>
    <col min="16" max="16384" width="8.83203125" style="164"/>
  </cols>
  <sheetData>
    <row r="1" spans="1:15" x14ac:dyDescent="0.15">
      <c r="A1" s="160" t="s">
        <v>121</v>
      </c>
      <c r="D1" s="160"/>
      <c r="E1" s="160" t="s">
        <v>183</v>
      </c>
      <c r="F1" s="160"/>
      <c r="G1" s="160"/>
      <c r="H1" s="241"/>
      <c r="I1" s="241"/>
      <c r="J1" s="241"/>
      <c r="K1" s="160"/>
    </row>
    <row r="2" spans="1:15" x14ac:dyDescent="0.15">
      <c r="A2" s="165"/>
      <c r="B2" s="166"/>
      <c r="C2" s="166"/>
      <c r="D2" s="165"/>
      <c r="E2" s="165"/>
      <c r="F2" s="165"/>
      <c r="G2" s="165"/>
      <c r="H2" s="165"/>
      <c r="I2" s="202"/>
      <c r="J2" s="165"/>
      <c r="K2" s="165"/>
    </row>
    <row r="3" spans="1:15" s="172" customFormat="1" x14ac:dyDescent="0.15">
      <c r="A3" s="167" t="s">
        <v>10</v>
      </c>
      <c r="B3" s="167" t="s">
        <v>122</v>
      </c>
      <c r="C3" s="167" t="s">
        <v>123</v>
      </c>
      <c r="D3" s="168" t="s">
        <v>124</v>
      </c>
      <c r="E3" s="168" t="s">
        <v>9</v>
      </c>
      <c r="F3" s="168" t="s">
        <v>125</v>
      </c>
      <c r="G3" s="169" t="s">
        <v>126</v>
      </c>
      <c r="H3" s="169" t="s">
        <v>50</v>
      </c>
      <c r="I3" s="203" t="s">
        <v>127</v>
      </c>
      <c r="J3" s="169" t="s">
        <v>128</v>
      </c>
      <c r="K3" s="170" t="s">
        <v>129</v>
      </c>
      <c r="L3" s="171" t="s">
        <v>130</v>
      </c>
      <c r="N3" s="204"/>
      <c r="O3" s="204"/>
    </row>
    <row r="4" spans="1:15" x14ac:dyDescent="0.15">
      <c r="A4" s="215"/>
      <c r="B4" s="216" t="s">
        <v>131</v>
      </c>
      <c r="C4" s="217"/>
      <c r="D4" s="218"/>
      <c r="E4" s="218"/>
      <c r="F4" s="218"/>
      <c r="G4" s="218"/>
      <c r="H4" s="218"/>
      <c r="I4" s="219"/>
      <c r="J4" s="220">
        <v>1000</v>
      </c>
      <c r="K4" s="221"/>
      <c r="L4" s="222"/>
    </row>
    <row r="5" spans="1:15" s="180" customFormat="1" x14ac:dyDescent="0.15">
      <c r="A5" s="174">
        <v>41508</v>
      </c>
      <c r="B5" s="175"/>
      <c r="C5" s="175">
        <v>1</v>
      </c>
      <c r="D5" s="176" t="s">
        <v>146</v>
      </c>
      <c r="E5" s="176" t="s">
        <v>3</v>
      </c>
      <c r="F5" s="176" t="s">
        <v>178</v>
      </c>
      <c r="G5" s="177"/>
      <c r="H5" s="177">
        <v>25</v>
      </c>
      <c r="I5" s="224">
        <v>41508</v>
      </c>
      <c r="J5" s="178">
        <f>+J4-G5+H5</f>
        <v>1025</v>
      </c>
      <c r="K5" s="179" t="str">
        <f>YEAR(A5)&amp;"-"&amp;MONTH(A5)</f>
        <v>2013-8</v>
      </c>
      <c r="L5" s="173" t="s">
        <v>145</v>
      </c>
      <c r="M5" s="164"/>
      <c r="N5" s="205"/>
      <c r="O5" s="205"/>
    </row>
    <row r="6" spans="1:15" ht="12" customHeight="1" x14ac:dyDescent="0.15">
      <c r="A6" s="185">
        <v>41509</v>
      </c>
      <c r="B6" s="206">
        <v>1000</v>
      </c>
      <c r="C6" s="206"/>
      <c r="D6" s="207" t="s">
        <v>179</v>
      </c>
      <c r="E6" s="176" t="s">
        <v>3</v>
      </c>
      <c r="F6" s="207" t="s">
        <v>180</v>
      </c>
      <c r="G6" s="208">
        <v>21.25</v>
      </c>
      <c r="H6" s="208"/>
      <c r="I6" s="225">
        <v>41518</v>
      </c>
      <c r="J6" s="178">
        <f>+J5-G6+H6</f>
        <v>1003.75</v>
      </c>
      <c r="K6" s="179" t="str">
        <f>YEAR(A6)&amp;"-"&amp;MONTH(A6)</f>
        <v>2013-8</v>
      </c>
      <c r="L6" s="173" t="s">
        <v>145</v>
      </c>
    </row>
    <row r="7" spans="1:15" ht="12" customHeight="1" x14ac:dyDescent="0.15">
      <c r="A7" s="185">
        <v>41510</v>
      </c>
      <c r="B7" s="206"/>
      <c r="C7" s="206">
        <v>2</v>
      </c>
      <c r="D7" s="207" t="s">
        <v>146</v>
      </c>
      <c r="E7" s="176" t="s">
        <v>181</v>
      </c>
      <c r="F7" s="207"/>
      <c r="G7" s="208"/>
      <c r="H7" s="208">
        <v>1000</v>
      </c>
      <c r="I7" s="225">
        <v>41509</v>
      </c>
      <c r="J7" s="178">
        <f t="shared" ref="J7:J60" si="0">+J6-G7+H7</f>
        <v>2003.75</v>
      </c>
      <c r="K7" s="179" t="str">
        <f t="shared" ref="K7:K60" si="1">YEAR(A7)&amp;"-"&amp;MONTH(A7)</f>
        <v>2013-8</v>
      </c>
      <c r="L7" s="173" t="s">
        <v>147</v>
      </c>
    </row>
    <row r="8" spans="1:15" x14ac:dyDescent="0.15">
      <c r="A8" s="185">
        <v>41511</v>
      </c>
      <c r="B8" s="186">
        <v>1001</v>
      </c>
      <c r="C8" s="186"/>
      <c r="D8" s="187" t="s">
        <v>182</v>
      </c>
      <c r="E8" s="176" t="s">
        <v>181</v>
      </c>
      <c r="F8" s="187"/>
      <c r="G8" s="188">
        <v>500</v>
      </c>
      <c r="H8" s="188"/>
      <c r="I8" s="225"/>
      <c r="J8" s="178">
        <f t="shared" si="0"/>
        <v>1503.75</v>
      </c>
      <c r="K8" s="179" t="str">
        <f t="shared" si="1"/>
        <v>2013-8</v>
      </c>
      <c r="L8" s="173" t="s">
        <v>148</v>
      </c>
    </row>
    <row r="9" spans="1:15" x14ac:dyDescent="0.15">
      <c r="A9" s="185"/>
      <c r="B9" s="186"/>
      <c r="C9" s="186"/>
      <c r="D9" s="187"/>
      <c r="E9" s="176"/>
      <c r="F9" s="187"/>
      <c r="G9" s="188"/>
      <c r="H9" s="188"/>
      <c r="I9" s="225"/>
      <c r="J9" s="178">
        <f t="shared" si="0"/>
        <v>1503.75</v>
      </c>
      <c r="K9" s="179" t="str">
        <f t="shared" si="1"/>
        <v>1900-1</v>
      </c>
      <c r="L9" s="173" t="s">
        <v>149</v>
      </c>
    </row>
    <row r="10" spans="1:15" x14ac:dyDescent="0.15">
      <c r="A10" s="185"/>
      <c r="B10" s="186"/>
      <c r="C10" s="186"/>
      <c r="D10" s="187"/>
      <c r="E10" s="176"/>
      <c r="F10" s="187"/>
      <c r="G10" s="188"/>
      <c r="H10" s="188"/>
      <c r="I10" s="225"/>
      <c r="J10" s="178">
        <f t="shared" si="0"/>
        <v>1503.75</v>
      </c>
      <c r="K10" s="179" t="str">
        <f t="shared" si="1"/>
        <v>1900-1</v>
      </c>
      <c r="L10" s="173" t="s">
        <v>150</v>
      </c>
    </row>
    <row r="11" spans="1:15" x14ac:dyDescent="0.15">
      <c r="A11" s="185"/>
      <c r="B11" s="186"/>
      <c r="C11" s="186"/>
      <c r="D11" s="187"/>
      <c r="E11" s="187"/>
      <c r="F11" s="187"/>
      <c r="G11" s="188"/>
      <c r="H11" s="188"/>
      <c r="I11" s="225"/>
      <c r="J11" s="178">
        <f t="shared" si="0"/>
        <v>1503.75</v>
      </c>
      <c r="K11" s="179" t="str">
        <f t="shared" si="1"/>
        <v>1900-1</v>
      </c>
      <c r="L11" s="173" t="s">
        <v>151</v>
      </c>
    </row>
    <row r="12" spans="1:15" x14ac:dyDescent="0.15">
      <c r="A12" s="185"/>
      <c r="B12" s="186"/>
      <c r="C12" s="186"/>
      <c r="D12" s="187"/>
      <c r="E12" s="187"/>
      <c r="F12" s="187"/>
      <c r="G12" s="188"/>
      <c r="H12" s="188"/>
      <c r="I12" s="225"/>
      <c r="J12" s="178">
        <f t="shared" si="0"/>
        <v>1503.75</v>
      </c>
      <c r="K12" s="179" t="str">
        <f t="shared" si="1"/>
        <v>1900-1</v>
      </c>
      <c r="L12" s="173" t="s">
        <v>152</v>
      </c>
      <c r="N12" s="204"/>
    </row>
    <row r="13" spans="1:15" x14ac:dyDescent="0.15">
      <c r="A13" s="185"/>
      <c r="B13" s="186"/>
      <c r="C13" s="186"/>
      <c r="D13" s="187"/>
      <c r="E13" s="187"/>
      <c r="F13" s="187"/>
      <c r="G13" s="188"/>
      <c r="H13" s="188"/>
      <c r="I13" s="225"/>
      <c r="J13" s="178">
        <f t="shared" si="0"/>
        <v>1503.75</v>
      </c>
      <c r="K13" s="179" t="str">
        <f t="shared" si="1"/>
        <v>1900-1</v>
      </c>
      <c r="L13" s="173" t="s">
        <v>153</v>
      </c>
    </row>
    <row r="14" spans="1:15" x14ac:dyDescent="0.15">
      <c r="A14" s="185"/>
      <c r="B14" s="186"/>
      <c r="C14" s="186"/>
      <c r="D14" s="187"/>
      <c r="E14" s="187"/>
      <c r="F14" s="187"/>
      <c r="G14" s="188"/>
      <c r="H14" s="188"/>
      <c r="I14" s="225"/>
      <c r="J14" s="178">
        <f t="shared" si="0"/>
        <v>1503.75</v>
      </c>
      <c r="K14" s="179" t="str">
        <f t="shared" si="1"/>
        <v>1900-1</v>
      </c>
      <c r="L14" s="173" t="s">
        <v>154</v>
      </c>
    </row>
    <row r="15" spans="1:15" x14ac:dyDescent="0.15">
      <c r="A15" s="185"/>
      <c r="B15" s="186"/>
      <c r="C15" s="186"/>
      <c r="D15" s="187"/>
      <c r="E15" s="187"/>
      <c r="F15" s="187"/>
      <c r="G15" s="188"/>
      <c r="H15" s="188"/>
      <c r="I15" s="225"/>
      <c r="J15" s="178">
        <f t="shared" si="0"/>
        <v>1503.75</v>
      </c>
      <c r="K15" s="179" t="str">
        <f t="shared" si="1"/>
        <v>1900-1</v>
      </c>
      <c r="L15" s="173" t="s">
        <v>155</v>
      </c>
    </row>
    <row r="16" spans="1:15" x14ac:dyDescent="0.15">
      <c r="A16" s="185"/>
      <c r="B16" s="186"/>
      <c r="C16" s="186"/>
      <c r="D16" s="187"/>
      <c r="E16" s="187"/>
      <c r="F16" s="187"/>
      <c r="G16" s="188"/>
      <c r="H16" s="188"/>
      <c r="I16" s="225"/>
      <c r="J16" s="178">
        <f t="shared" si="0"/>
        <v>1503.75</v>
      </c>
      <c r="K16" s="179" t="str">
        <f t="shared" si="1"/>
        <v>1900-1</v>
      </c>
      <c r="L16" s="173" t="s">
        <v>156</v>
      </c>
    </row>
    <row r="17" spans="1:12" x14ac:dyDescent="0.15">
      <c r="A17" s="185"/>
      <c r="B17" s="186"/>
      <c r="C17" s="186"/>
      <c r="D17" s="187"/>
      <c r="E17" s="187"/>
      <c r="F17" s="187"/>
      <c r="G17" s="188"/>
      <c r="H17" s="188"/>
      <c r="I17" s="225"/>
      <c r="J17" s="178">
        <f t="shared" si="0"/>
        <v>1503.75</v>
      </c>
      <c r="K17" s="179" t="str">
        <f t="shared" si="1"/>
        <v>1900-1</v>
      </c>
      <c r="L17" s="173" t="s">
        <v>157</v>
      </c>
    </row>
    <row r="18" spans="1:12" x14ac:dyDescent="0.15">
      <c r="A18" s="185"/>
      <c r="B18" s="186"/>
      <c r="C18" s="186"/>
      <c r="D18" s="187"/>
      <c r="E18" s="187"/>
      <c r="F18" s="187"/>
      <c r="G18" s="188"/>
      <c r="H18" s="188"/>
      <c r="I18" s="225"/>
      <c r="J18" s="178">
        <f t="shared" si="0"/>
        <v>1503.75</v>
      </c>
      <c r="K18" s="179" t="str">
        <f t="shared" si="1"/>
        <v>1900-1</v>
      </c>
      <c r="L18" s="173" t="s">
        <v>158</v>
      </c>
    </row>
    <row r="19" spans="1:12" x14ac:dyDescent="0.15">
      <c r="A19" s="185"/>
      <c r="B19" s="186"/>
      <c r="C19" s="186"/>
      <c r="D19" s="187"/>
      <c r="E19" s="187"/>
      <c r="F19" s="187"/>
      <c r="G19" s="188"/>
      <c r="H19" s="188"/>
      <c r="I19" s="225"/>
      <c r="J19" s="178">
        <f t="shared" si="0"/>
        <v>1503.75</v>
      </c>
      <c r="K19" s="179" t="str">
        <f t="shared" si="1"/>
        <v>1900-1</v>
      </c>
      <c r="L19" s="173" t="s">
        <v>159</v>
      </c>
    </row>
    <row r="20" spans="1:12" x14ac:dyDescent="0.15">
      <c r="A20" s="185"/>
      <c r="B20" s="186"/>
      <c r="C20" s="186"/>
      <c r="D20" s="187"/>
      <c r="E20" s="187"/>
      <c r="F20" s="187"/>
      <c r="G20" s="188"/>
      <c r="H20" s="188"/>
      <c r="I20" s="210"/>
      <c r="J20" s="178">
        <f t="shared" si="0"/>
        <v>1503.75</v>
      </c>
      <c r="K20" s="179" t="str">
        <f t="shared" si="1"/>
        <v>1900-1</v>
      </c>
      <c r="L20" s="173" t="s">
        <v>160</v>
      </c>
    </row>
    <row r="21" spans="1:12" x14ac:dyDescent="0.15">
      <c r="A21" s="185"/>
      <c r="B21" s="186"/>
      <c r="C21" s="186"/>
      <c r="D21" s="187"/>
      <c r="E21" s="187"/>
      <c r="F21" s="187"/>
      <c r="G21" s="188"/>
      <c r="H21" s="188"/>
      <c r="I21" s="210"/>
      <c r="J21" s="178">
        <f t="shared" si="0"/>
        <v>1503.75</v>
      </c>
      <c r="K21" s="179" t="str">
        <f t="shared" si="1"/>
        <v>1900-1</v>
      </c>
      <c r="L21" s="173" t="s">
        <v>161</v>
      </c>
    </row>
    <row r="22" spans="1:12" x14ac:dyDescent="0.15">
      <c r="A22" s="185"/>
      <c r="B22" s="186"/>
      <c r="C22" s="186"/>
      <c r="D22" s="187"/>
      <c r="E22" s="187"/>
      <c r="F22" s="211"/>
      <c r="G22" s="188"/>
      <c r="H22" s="188"/>
      <c r="I22" s="210"/>
      <c r="J22" s="178">
        <f t="shared" si="0"/>
        <v>1503.75</v>
      </c>
      <c r="K22" s="179" t="str">
        <f t="shared" si="1"/>
        <v>1900-1</v>
      </c>
      <c r="L22" s="173" t="s">
        <v>162</v>
      </c>
    </row>
    <row r="23" spans="1:12" x14ac:dyDescent="0.15">
      <c r="A23" s="185"/>
      <c r="B23" s="186"/>
      <c r="C23" s="186"/>
      <c r="D23" s="187"/>
      <c r="E23" s="187"/>
      <c r="F23" s="187"/>
      <c r="G23" s="188"/>
      <c r="H23" s="188"/>
      <c r="I23" s="210"/>
      <c r="J23" s="178">
        <f t="shared" si="0"/>
        <v>1503.75</v>
      </c>
      <c r="K23" s="179" t="str">
        <f t="shared" si="1"/>
        <v>1900-1</v>
      </c>
      <c r="L23" s="173" t="s">
        <v>163</v>
      </c>
    </row>
    <row r="24" spans="1:12" x14ac:dyDescent="0.15">
      <c r="A24" s="185"/>
      <c r="B24" s="186"/>
      <c r="C24" s="186"/>
      <c r="D24" s="187"/>
      <c r="E24" s="187"/>
      <c r="F24" s="187"/>
      <c r="G24" s="188"/>
      <c r="H24" s="188"/>
      <c r="I24" s="210"/>
      <c r="J24" s="178">
        <f t="shared" si="0"/>
        <v>1503.75</v>
      </c>
      <c r="K24" s="179" t="str">
        <f t="shared" si="1"/>
        <v>1900-1</v>
      </c>
      <c r="L24" s="173" t="s">
        <v>164</v>
      </c>
    </row>
    <row r="25" spans="1:12" x14ac:dyDescent="0.15">
      <c r="A25" s="185"/>
      <c r="B25" s="186"/>
      <c r="C25" s="186"/>
      <c r="D25" s="187"/>
      <c r="E25" s="187"/>
      <c r="F25" s="187"/>
      <c r="G25" s="188"/>
      <c r="H25" s="188"/>
      <c r="I25" s="210"/>
      <c r="J25" s="178">
        <f t="shared" si="0"/>
        <v>1503.75</v>
      </c>
      <c r="K25" s="179" t="str">
        <f t="shared" si="1"/>
        <v>1900-1</v>
      </c>
      <c r="L25" s="173" t="s">
        <v>165</v>
      </c>
    </row>
    <row r="26" spans="1:12" x14ac:dyDescent="0.15">
      <c r="A26" s="185"/>
      <c r="B26" s="186"/>
      <c r="C26" s="186"/>
      <c r="D26" s="187"/>
      <c r="E26" s="187"/>
      <c r="F26" s="187"/>
      <c r="G26" s="188"/>
      <c r="H26" s="188"/>
      <c r="I26" s="210"/>
      <c r="J26" s="178">
        <f t="shared" si="0"/>
        <v>1503.75</v>
      </c>
      <c r="K26" s="179" t="str">
        <f t="shared" si="1"/>
        <v>1900-1</v>
      </c>
      <c r="L26" s="173" t="s">
        <v>166</v>
      </c>
    </row>
    <row r="27" spans="1:12" x14ac:dyDescent="0.15">
      <c r="A27" s="185"/>
      <c r="B27" s="186"/>
      <c r="C27" s="186"/>
      <c r="D27" s="187"/>
      <c r="E27" s="187"/>
      <c r="F27" s="187"/>
      <c r="G27" s="188"/>
      <c r="H27" s="188"/>
      <c r="I27" s="210"/>
      <c r="J27" s="178">
        <f t="shared" si="0"/>
        <v>1503.75</v>
      </c>
      <c r="K27" s="179" t="str">
        <f t="shared" si="1"/>
        <v>1900-1</v>
      </c>
      <c r="L27" s="173" t="s">
        <v>167</v>
      </c>
    </row>
    <row r="28" spans="1:12" x14ac:dyDescent="0.15">
      <c r="A28" s="185"/>
      <c r="B28" s="186"/>
      <c r="C28" s="186"/>
      <c r="D28" s="187"/>
      <c r="E28" s="187"/>
      <c r="F28" s="187"/>
      <c r="G28" s="188"/>
      <c r="H28" s="188"/>
      <c r="I28" s="210"/>
      <c r="J28" s="178">
        <f t="shared" si="0"/>
        <v>1503.75</v>
      </c>
      <c r="K28" s="179" t="str">
        <f t="shared" si="1"/>
        <v>1900-1</v>
      </c>
      <c r="L28" s="173" t="s">
        <v>168</v>
      </c>
    </row>
    <row r="29" spans="1:12" x14ac:dyDescent="0.15">
      <c r="A29" s="185"/>
      <c r="B29" s="186"/>
      <c r="C29" s="186"/>
      <c r="D29" s="187"/>
      <c r="E29" s="187"/>
      <c r="F29" s="187"/>
      <c r="G29" s="188"/>
      <c r="H29" s="188"/>
      <c r="I29" s="210"/>
      <c r="J29" s="178">
        <f t="shared" si="0"/>
        <v>1503.75</v>
      </c>
      <c r="K29" s="179" t="str">
        <f t="shared" si="1"/>
        <v>1900-1</v>
      </c>
      <c r="L29" s="173" t="s">
        <v>169</v>
      </c>
    </row>
    <row r="30" spans="1:12" x14ac:dyDescent="0.15">
      <c r="A30" s="185"/>
      <c r="B30" s="186"/>
      <c r="C30" s="186"/>
      <c r="D30" s="187"/>
      <c r="E30" s="187"/>
      <c r="F30" s="187"/>
      <c r="G30" s="188"/>
      <c r="H30" s="188"/>
      <c r="I30" s="210"/>
      <c r="J30" s="178">
        <f t="shared" si="0"/>
        <v>1503.75</v>
      </c>
      <c r="K30" s="179" t="str">
        <f t="shared" si="1"/>
        <v>1900-1</v>
      </c>
      <c r="L30" s="173" t="s">
        <v>170</v>
      </c>
    </row>
    <row r="31" spans="1:12" x14ac:dyDescent="0.15">
      <c r="A31" s="185"/>
      <c r="B31" s="186"/>
      <c r="C31" s="186"/>
      <c r="D31" s="187"/>
      <c r="E31" s="187"/>
      <c r="F31" s="187"/>
      <c r="G31" s="188"/>
      <c r="H31" s="188"/>
      <c r="I31" s="210"/>
      <c r="J31" s="178">
        <f t="shared" si="0"/>
        <v>1503.75</v>
      </c>
      <c r="K31" s="179" t="str">
        <f t="shared" si="1"/>
        <v>1900-1</v>
      </c>
      <c r="L31" s="173" t="s">
        <v>171</v>
      </c>
    </row>
    <row r="32" spans="1:12" x14ac:dyDescent="0.15">
      <c r="A32" s="185"/>
      <c r="B32" s="186"/>
      <c r="C32" s="186"/>
      <c r="D32" s="187"/>
      <c r="E32" s="187"/>
      <c r="F32" s="187"/>
      <c r="G32" s="188"/>
      <c r="H32" s="188"/>
      <c r="I32" s="210"/>
      <c r="J32" s="178">
        <f t="shared" si="0"/>
        <v>1503.75</v>
      </c>
      <c r="K32" s="179" t="str">
        <f t="shared" si="1"/>
        <v>1900-1</v>
      </c>
      <c r="L32" s="173" t="s">
        <v>172</v>
      </c>
    </row>
    <row r="33" spans="1:12" x14ac:dyDescent="0.15">
      <c r="A33" s="185"/>
      <c r="B33" s="186"/>
      <c r="C33" s="186"/>
      <c r="D33" s="187"/>
      <c r="E33" s="187"/>
      <c r="F33" s="187"/>
      <c r="G33" s="188"/>
      <c r="H33" s="188"/>
      <c r="I33" s="210"/>
      <c r="J33" s="178">
        <f t="shared" si="0"/>
        <v>1503.75</v>
      </c>
      <c r="K33" s="179" t="str">
        <f t="shared" si="1"/>
        <v>1900-1</v>
      </c>
      <c r="L33" s="173" t="s">
        <v>173</v>
      </c>
    </row>
    <row r="34" spans="1:12" x14ac:dyDescent="0.15">
      <c r="A34" s="185"/>
      <c r="B34" s="186"/>
      <c r="C34" s="186"/>
      <c r="D34" s="187"/>
      <c r="E34" s="187"/>
      <c r="F34" s="187"/>
      <c r="G34" s="188"/>
      <c r="H34" s="188"/>
      <c r="I34" s="210"/>
      <c r="J34" s="178">
        <f t="shared" si="0"/>
        <v>1503.75</v>
      </c>
      <c r="K34" s="179" t="str">
        <f t="shared" si="1"/>
        <v>1900-1</v>
      </c>
      <c r="L34" s="173" t="s">
        <v>174</v>
      </c>
    </row>
    <row r="35" spans="1:12" x14ac:dyDescent="0.15">
      <c r="A35" s="185"/>
      <c r="B35" s="186"/>
      <c r="C35" s="186"/>
      <c r="D35" s="187"/>
      <c r="E35" s="187"/>
      <c r="F35" s="187"/>
      <c r="G35" s="188"/>
      <c r="H35" s="188"/>
      <c r="I35" s="210"/>
      <c r="J35" s="178">
        <f t="shared" si="0"/>
        <v>1503.75</v>
      </c>
      <c r="K35" s="179" t="str">
        <f t="shared" si="1"/>
        <v>1900-1</v>
      </c>
      <c r="L35" s="173" t="s">
        <v>175</v>
      </c>
    </row>
    <row r="36" spans="1:12" x14ac:dyDescent="0.15">
      <c r="A36" s="185"/>
      <c r="B36" s="186"/>
      <c r="C36" s="186"/>
      <c r="D36" s="187"/>
      <c r="E36" s="187"/>
      <c r="F36" s="187"/>
      <c r="G36" s="188"/>
      <c r="H36" s="188"/>
      <c r="I36" s="210"/>
      <c r="J36" s="178">
        <f t="shared" si="0"/>
        <v>1503.75</v>
      </c>
      <c r="K36" s="179" t="str">
        <f t="shared" si="1"/>
        <v>1900-1</v>
      </c>
      <c r="L36" s="173" t="s">
        <v>176</v>
      </c>
    </row>
    <row r="37" spans="1:12" x14ac:dyDescent="0.15">
      <c r="A37" s="185"/>
      <c r="B37" s="186"/>
      <c r="C37" s="186"/>
      <c r="D37" s="187"/>
      <c r="E37" s="187"/>
      <c r="F37" s="187"/>
      <c r="G37" s="188"/>
      <c r="H37" s="188"/>
      <c r="I37" s="210"/>
      <c r="J37" s="178">
        <f t="shared" si="0"/>
        <v>1503.75</v>
      </c>
      <c r="K37" s="179" t="str">
        <f t="shared" si="1"/>
        <v>1900-1</v>
      </c>
      <c r="L37" s="173" t="s">
        <v>177</v>
      </c>
    </row>
    <row r="38" spans="1:12" x14ac:dyDescent="0.15">
      <c r="A38" s="185"/>
      <c r="B38" s="186"/>
      <c r="C38" s="186"/>
      <c r="D38" s="187"/>
      <c r="E38" s="187"/>
      <c r="F38" s="187"/>
      <c r="G38" s="188"/>
      <c r="H38" s="188"/>
      <c r="I38" s="210"/>
      <c r="J38" s="178">
        <f t="shared" si="0"/>
        <v>1503.75</v>
      </c>
      <c r="K38" s="179" t="str">
        <f t="shared" si="1"/>
        <v>1900-1</v>
      </c>
      <c r="L38" s="173" t="s">
        <v>177</v>
      </c>
    </row>
    <row r="39" spans="1:12" x14ac:dyDescent="0.15">
      <c r="A39" s="185"/>
      <c r="B39" s="186"/>
      <c r="C39" s="186"/>
      <c r="D39" s="187"/>
      <c r="E39" s="187"/>
      <c r="F39" s="187"/>
      <c r="G39" s="188"/>
      <c r="H39" s="188"/>
      <c r="I39" s="210"/>
      <c r="J39" s="178">
        <f t="shared" si="0"/>
        <v>1503.75</v>
      </c>
      <c r="K39" s="179" t="str">
        <f t="shared" si="1"/>
        <v>1900-1</v>
      </c>
      <c r="L39" s="173" t="s">
        <v>177</v>
      </c>
    </row>
    <row r="40" spans="1:12" x14ac:dyDescent="0.15">
      <c r="A40" s="185"/>
      <c r="B40" s="186"/>
      <c r="C40" s="186"/>
      <c r="D40" s="187"/>
      <c r="E40" s="187"/>
      <c r="F40" s="187"/>
      <c r="G40" s="188"/>
      <c r="H40" s="188"/>
      <c r="I40" s="210"/>
      <c r="J40" s="178">
        <f t="shared" si="0"/>
        <v>1503.75</v>
      </c>
      <c r="K40" s="179" t="str">
        <f t="shared" si="1"/>
        <v>1900-1</v>
      </c>
      <c r="L40" s="173" t="s">
        <v>177</v>
      </c>
    </row>
    <row r="41" spans="1:12" x14ac:dyDescent="0.15">
      <c r="A41" s="185"/>
      <c r="B41" s="186"/>
      <c r="C41" s="186"/>
      <c r="D41" s="187"/>
      <c r="E41" s="187"/>
      <c r="F41" s="187"/>
      <c r="G41" s="188"/>
      <c r="H41" s="188"/>
      <c r="I41" s="210"/>
      <c r="J41" s="178">
        <f t="shared" si="0"/>
        <v>1503.75</v>
      </c>
      <c r="K41" s="179" t="str">
        <f t="shared" si="1"/>
        <v>1900-1</v>
      </c>
      <c r="L41" s="173" t="s">
        <v>177</v>
      </c>
    </row>
    <row r="42" spans="1:12" x14ac:dyDescent="0.15">
      <c r="A42" s="185"/>
      <c r="B42" s="186"/>
      <c r="C42" s="186"/>
      <c r="D42" s="187"/>
      <c r="E42" s="187"/>
      <c r="F42" s="187"/>
      <c r="G42" s="188"/>
      <c r="H42" s="188"/>
      <c r="I42" s="210"/>
      <c r="J42" s="178">
        <f t="shared" si="0"/>
        <v>1503.75</v>
      </c>
      <c r="K42" s="179" t="str">
        <f t="shared" si="1"/>
        <v>1900-1</v>
      </c>
      <c r="L42" s="173" t="s">
        <v>177</v>
      </c>
    </row>
    <row r="43" spans="1:12" x14ac:dyDescent="0.15">
      <c r="A43" s="185"/>
      <c r="B43" s="186"/>
      <c r="C43" s="186"/>
      <c r="D43" s="187"/>
      <c r="E43" s="187"/>
      <c r="F43" s="187"/>
      <c r="G43" s="188"/>
      <c r="H43" s="188"/>
      <c r="I43" s="210"/>
      <c r="J43" s="178">
        <f t="shared" si="0"/>
        <v>1503.75</v>
      </c>
      <c r="K43" s="179" t="str">
        <f t="shared" si="1"/>
        <v>1900-1</v>
      </c>
      <c r="L43" s="173" t="s">
        <v>177</v>
      </c>
    </row>
    <row r="44" spans="1:12" x14ac:dyDescent="0.15">
      <c r="A44" s="185"/>
      <c r="B44" s="186"/>
      <c r="C44" s="186"/>
      <c r="D44" s="187"/>
      <c r="E44" s="187"/>
      <c r="F44" s="187"/>
      <c r="G44" s="188"/>
      <c r="H44" s="188"/>
      <c r="I44" s="210"/>
      <c r="J44" s="178">
        <f t="shared" si="0"/>
        <v>1503.75</v>
      </c>
      <c r="K44" s="179" t="str">
        <f t="shared" si="1"/>
        <v>1900-1</v>
      </c>
      <c r="L44" s="173" t="s">
        <v>177</v>
      </c>
    </row>
    <row r="45" spans="1:12" x14ac:dyDescent="0.15">
      <c r="A45" s="185"/>
      <c r="B45" s="186"/>
      <c r="C45" s="186"/>
      <c r="D45" s="187"/>
      <c r="E45" s="187"/>
      <c r="F45" s="187"/>
      <c r="G45" s="188"/>
      <c r="H45" s="188"/>
      <c r="I45" s="210"/>
      <c r="J45" s="178">
        <f t="shared" si="0"/>
        <v>1503.75</v>
      </c>
      <c r="K45" s="179" t="str">
        <f t="shared" si="1"/>
        <v>1900-1</v>
      </c>
      <c r="L45" s="173" t="s">
        <v>177</v>
      </c>
    </row>
    <row r="46" spans="1:12" x14ac:dyDescent="0.15">
      <c r="A46" s="185"/>
      <c r="B46" s="186"/>
      <c r="C46" s="186"/>
      <c r="D46" s="187"/>
      <c r="E46" s="187"/>
      <c r="F46" s="187"/>
      <c r="G46" s="188"/>
      <c r="H46" s="188"/>
      <c r="I46" s="210"/>
      <c r="J46" s="178">
        <f t="shared" si="0"/>
        <v>1503.75</v>
      </c>
      <c r="K46" s="179" t="str">
        <f t="shared" si="1"/>
        <v>1900-1</v>
      </c>
      <c r="L46" s="173" t="s">
        <v>177</v>
      </c>
    </row>
    <row r="47" spans="1:12" x14ac:dyDescent="0.15">
      <c r="A47" s="185"/>
      <c r="B47" s="186"/>
      <c r="C47" s="186"/>
      <c r="D47" s="187"/>
      <c r="E47" s="187"/>
      <c r="F47" s="187"/>
      <c r="G47" s="188"/>
      <c r="H47" s="188"/>
      <c r="I47" s="210"/>
      <c r="J47" s="178">
        <f t="shared" si="0"/>
        <v>1503.75</v>
      </c>
      <c r="K47" s="179" t="str">
        <f t="shared" si="1"/>
        <v>1900-1</v>
      </c>
      <c r="L47" s="173" t="s">
        <v>177</v>
      </c>
    </row>
    <row r="48" spans="1:12" x14ac:dyDescent="0.15">
      <c r="A48" s="185"/>
      <c r="B48" s="186"/>
      <c r="C48" s="186"/>
      <c r="D48" s="187"/>
      <c r="E48" s="187"/>
      <c r="F48" s="187"/>
      <c r="G48" s="188"/>
      <c r="H48" s="188"/>
      <c r="I48" s="210"/>
      <c r="J48" s="178">
        <f t="shared" si="0"/>
        <v>1503.75</v>
      </c>
      <c r="K48" s="179" t="str">
        <f t="shared" si="1"/>
        <v>1900-1</v>
      </c>
      <c r="L48" s="173" t="s">
        <v>177</v>
      </c>
    </row>
    <row r="49" spans="1:12" x14ac:dyDescent="0.15">
      <c r="A49" s="185"/>
      <c r="B49" s="186"/>
      <c r="C49" s="186"/>
      <c r="D49" s="187"/>
      <c r="E49" s="187"/>
      <c r="F49" s="187"/>
      <c r="G49" s="188"/>
      <c r="H49" s="188"/>
      <c r="I49" s="210"/>
      <c r="J49" s="178">
        <f t="shared" si="0"/>
        <v>1503.75</v>
      </c>
      <c r="K49" s="179" t="str">
        <f t="shared" si="1"/>
        <v>1900-1</v>
      </c>
      <c r="L49" s="173" t="s">
        <v>177</v>
      </c>
    </row>
    <row r="50" spans="1:12" x14ac:dyDescent="0.15">
      <c r="A50" s="185"/>
      <c r="B50" s="186"/>
      <c r="C50" s="186"/>
      <c r="D50" s="187"/>
      <c r="E50" s="187"/>
      <c r="F50" s="187"/>
      <c r="G50" s="188"/>
      <c r="H50" s="188"/>
      <c r="I50" s="210"/>
      <c r="J50" s="178">
        <f t="shared" si="0"/>
        <v>1503.75</v>
      </c>
      <c r="K50" s="179" t="str">
        <f t="shared" si="1"/>
        <v>1900-1</v>
      </c>
      <c r="L50" s="173" t="s">
        <v>177</v>
      </c>
    </row>
    <row r="51" spans="1:12" x14ac:dyDescent="0.15">
      <c r="A51" s="185"/>
      <c r="B51" s="186"/>
      <c r="C51" s="186"/>
      <c r="D51" s="187"/>
      <c r="E51" s="187"/>
      <c r="F51" s="187"/>
      <c r="G51" s="188"/>
      <c r="H51" s="188"/>
      <c r="I51" s="210"/>
      <c r="J51" s="178">
        <f t="shared" si="0"/>
        <v>1503.75</v>
      </c>
      <c r="K51" s="179" t="str">
        <f t="shared" si="1"/>
        <v>1900-1</v>
      </c>
      <c r="L51" s="173" t="s">
        <v>177</v>
      </c>
    </row>
    <row r="52" spans="1:12" x14ac:dyDescent="0.15">
      <c r="A52" s="185"/>
      <c r="B52" s="186"/>
      <c r="C52" s="186"/>
      <c r="D52" s="187"/>
      <c r="E52" s="187"/>
      <c r="F52" s="187"/>
      <c r="G52" s="188"/>
      <c r="H52" s="188"/>
      <c r="I52" s="210"/>
      <c r="J52" s="178">
        <f t="shared" si="0"/>
        <v>1503.75</v>
      </c>
      <c r="K52" s="179" t="str">
        <f t="shared" si="1"/>
        <v>1900-1</v>
      </c>
      <c r="L52" s="173" t="s">
        <v>177</v>
      </c>
    </row>
    <row r="53" spans="1:12" x14ac:dyDescent="0.15">
      <c r="A53" s="185"/>
      <c r="B53" s="186"/>
      <c r="C53" s="186"/>
      <c r="D53" s="187"/>
      <c r="E53" s="187"/>
      <c r="F53" s="187"/>
      <c r="G53" s="188"/>
      <c r="H53" s="188"/>
      <c r="I53" s="210"/>
      <c r="J53" s="178">
        <f t="shared" si="0"/>
        <v>1503.75</v>
      </c>
      <c r="K53" s="179" t="str">
        <f t="shared" si="1"/>
        <v>1900-1</v>
      </c>
      <c r="L53" s="173" t="s">
        <v>177</v>
      </c>
    </row>
    <row r="54" spans="1:12" x14ac:dyDescent="0.15">
      <c r="A54" s="185"/>
      <c r="B54" s="186"/>
      <c r="C54" s="186"/>
      <c r="D54" s="187"/>
      <c r="E54" s="187"/>
      <c r="F54" s="187"/>
      <c r="G54" s="188"/>
      <c r="H54" s="188"/>
      <c r="I54" s="210"/>
      <c r="J54" s="178">
        <f t="shared" si="0"/>
        <v>1503.75</v>
      </c>
      <c r="K54" s="179" t="str">
        <f t="shared" si="1"/>
        <v>1900-1</v>
      </c>
      <c r="L54" s="173" t="s">
        <v>177</v>
      </c>
    </row>
    <row r="55" spans="1:12" x14ac:dyDescent="0.15">
      <c r="A55" s="185"/>
      <c r="B55" s="186"/>
      <c r="C55" s="186"/>
      <c r="D55" s="187"/>
      <c r="E55" s="187"/>
      <c r="F55" s="187"/>
      <c r="G55" s="188"/>
      <c r="H55" s="188"/>
      <c r="I55" s="210"/>
      <c r="J55" s="178">
        <f t="shared" si="0"/>
        <v>1503.75</v>
      </c>
      <c r="K55" s="179" t="str">
        <f t="shared" si="1"/>
        <v>1900-1</v>
      </c>
      <c r="L55" s="173" t="s">
        <v>177</v>
      </c>
    </row>
    <row r="56" spans="1:12" x14ac:dyDescent="0.15">
      <c r="A56" s="185"/>
      <c r="B56" s="186"/>
      <c r="C56" s="186"/>
      <c r="D56" s="187"/>
      <c r="E56" s="187"/>
      <c r="F56" s="187"/>
      <c r="G56" s="188"/>
      <c r="H56" s="188"/>
      <c r="I56" s="210"/>
      <c r="J56" s="178">
        <f t="shared" si="0"/>
        <v>1503.75</v>
      </c>
      <c r="K56" s="179" t="str">
        <f t="shared" si="1"/>
        <v>1900-1</v>
      </c>
      <c r="L56" s="173" t="s">
        <v>177</v>
      </c>
    </row>
    <row r="57" spans="1:12" x14ac:dyDescent="0.15">
      <c r="A57" s="185"/>
      <c r="B57" s="186"/>
      <c r="C57" s="186"/>
      <c r="D57" s="187"/>
      <c r="E57" s="187"/>
      <c r="F57" s="187"/>
      <c r="G57" s="188"/>
      <c r="H57" s="188"/>
      <c r="I57" s="210"/>
      <c r="J57" s="178">
        <f t="shared" si="0"/>
        <v>1503.75</v>
      </c>
      <c r="K57" s="179" t="str">
        <f t="shared" si="1"/>
        <v>1900-1</v>
      </c>
      <c r="L57" s="173" t="s">
        <v>177</v>
      </c>
    </row>
    <row r="58" spans="1:12" x14ac:dyDescent="0.15">
      <c r="A58" s="185"/>
      <c r="B58" s="186"/>
      <c r="C58" s="186"/>
      <c r="D58" s="187"/>
      <c r="E58" s="187"/>
      <c r="F58" s="187"/>
      <c r="G58" s="188"/>
      <c r="H58" s="188"/>
      <c r="I58" s="210"/>
      <c r="J58" s="178">
        <f t="shared" si="0"/>
        <v>1503.75</v>
      </c>
      <c r="K58" s="179" t="str">
        <f t="shared" si="1"/>
        <v>1900-1</v>
      </c>
      <c r="L58" s="173" t="s">
        <v>177</v>
      </c>
    </row>
    <row r="59" spans="1:12" x14ac:dyDescent="0.15">
      <c r="A59" s="185"/>
      <c r="B59" s="186"/>
      <c r="C59" s="186"/>
      <c r="D59" s="187"/>
      <c r="E59" s="187"/>
      <c r="F59" s="187"/>
      <c r="G59" s="188"/>
      <c r="H59" s="188"/>
      <c r="I59" s="210"/>
      <c r="J59" s="178">
        <f t="shared" si="0"/>
        <v>1503.75</v>
      </c>
      <c r="K59" s="179" t="str">
        <f t="shared" si="1"/>
        <v>1900-1</v>
      </c>
      <c r="L59" s="173" t="s">
        <v>177</v>
      </c>
    </row>
    <row r="60" spans="1:12" x14ac:dyDescent="0.15">
      <c r="A60" s="185"/>
      <c r="B60" s="186"/>
      <c r="C60" s="186"/>
      <c r="D60" s="187"/>
      <c r="E60" s="187"/>
      <c r="F60" s="187"/>
      <c r="G60" s="188"/>
      <c r="H60" s="188"/>
      <c r="I60" s="210"/>
      <c r="J60" s="178">
        <f t="shared" si="0"/>
        <v>1503.75</v>
      </c>
      <c r="K60" s="179" t="str">
        <f t="shared" si="1"/>
        <v>1900-1</v>
      </c>
      <c r="L60" s="173" t="s">
        <v>177</v>
      </c>
    </row>
    <row r="61" spans="1:12" x14ac:dyDescent="0.15">
      <c r="A61" s="181"/>
      <c r="B61" s="182"/>
      <c r="C61" s="182"/>
      <c r="D61" s="183"/>
      <c r="E61" s="183"/>
      <c r="F61" s="183"/>
      <c r="G61" s="184"/>
      <c r="H61" s="184"/>
      <c r="I61" s="209"/>
      <c r="J61" s="184"/>
      <c r="K61" s="182"/>
      <c r="L61" s="223"/>
    </row>
    <row r="62" spans="1:12" x14ac:dyDescent="0.15">
      <c r="A62" s="185"/>
      <c r="B62" s="186"/>
      <c r="C62" s="186"/>
      <c r="D62" s="187"/>
      <c r="E62" s="187"/>
      <c r="F62" s="187"/>
      <c r="G62" s="188"/>
      <c r="H62" s="188"/>
      <c r="I62" s="210"/>
      <c r="J62" s="188"/>
      <c r="K62" s="186"/>
      <c r="L62" s="212"/>
    </row>
    <row r="63" spans="1:12" x14ac:dyDescent="0.15">
      <c r="A63" s="185"/>
      <c r="B63" s="186"/>
      <c r="C63" s="186"/>
      <c r="D63" s="187"/>
      <c r="E63" s="187"/>
      <c r="F63" s="187"/>
      <c r="G63" s="188"/>
      <c r="H63" s="188"/>
      <c r="I63" s="210"/>
      <c r="J63" s="188"/>
      <c r="K63" s="186"/>
      <c r="L63" s="212"/>
    </row>
    <row r="64" spans="1:12" x14ac:dyDescent="0.15">
      <c r="A64" s="185"/>
      <c r="B64" s="186"/>
      <c r="C64" s="186"/>
      <c r="D64" s="187"/>
      <c r="E64" s="187"/>
      <c r="F64" s="187"/>
      <c r="G64" s="188"/>
      <c r="H64" s="188"/>
      <c r="I64" s="210"/>
      <c r="J64" s="188"/>
      <c r="K64" s="186"/>
      <c r="L64" s="212"/>
    </row>
    <row r="65" spans="1:12" x14ac:dyDescent="0.15">
      <c r="A65" s="185"/>
      <c r="B65" s="186"/>
      <c r="C65" s="186"/>
      <c r="D65" s="187"/>
      <c r="E65" s="187"/>
      <c r="F65" s="187"/>
      <c r="G65" s="188"/>
      <c r="H65" s="188"/>
      <c r="I65" s="210"/>
      <c r="J65" s="188"/>
      <c r="K65" s="186"/>
      <c r="L65" s="212"/>
    </row>
    <row r="66" spans="1:12" x14ac:dyDescent="0.15">
      <c r="A66" s="185"/>
      <c r="B66" s="186"/>
      <c r="C66" s="186"/>
      <c r="D66" s="187"/>
      <c r="E66" s="187"/>
      <c r="F66" s="187"/>
      <c r="G66" s="188"/>
      <c r="H66" s="188"/>
      <c r="I66" s="210"/>
      <c r="J66" s="188"/>
      <c r="K66" s="186"/>
      <c r="L66" s="212"/>
    </row>
    <row r="67" spans="1:12" x14ac:dyDescent="0.15">
      <c r="A67" s="185"/>
      <c r="B67" s="186"/>
      <c r="C67" s="186"/>
      <c r="D67" s="187"/>
      <c r="E67" s="187"/>
      <c r="F67" s="187"/>
      <c r="G67" s="188"/>
      <c r="H67" s="188"/>
      <c r="I67" s="210"/>
      <c r="J67" s="188"/>
      <c r="K67" s="186"/>
      <c r="L67" s="212"/>
    </row>
    <row r="68" spans="1:12" x14ac:dyDescent="0.15">
      <c r="A68" s="185"/>
      <c r="B68" s="186"/>
      <c r="C68" s="186"/>
      <c r="D68" s="187"/>
      <c r="E68" s="187"/>
      <c r="F68" s="187"/>
      <c r="G68" s="188"/>
      <c r="H68" s="188"/>
      <c r="I68" s="210"/>
      <c r="J68" s="188"/>
      <c r="K68" s="186"/>
      <c r="L68" s="212"/>
    </row>
    <row r="69" spans="1:12" x14ac:dyDescent="0.15">
      <c r="A69" s="185"/>
      <c r="B69" s="186"/>
      <c r="C69" s="186"/>
      <c r="D69" s="187"/>
      <c r="E69" s="187"/>
      <c r="F69" s="187"/>
      <c r="G69" s="188"/>
      <c r="H69" s="188"/>
      <c r="I69" s="210"/>
      <c r="J69" s="188"/>
      <c r="K69" s="186"/>
      <c r="L69" s="212"/>
    </row>
    <row r="70" spans="1:12" x14ac:dyDescent="0.15">
      <c r="A70" s="185"/>
      <c r="B70" s="186"/>
      <c r="C70" s="186"/>
      <c r="D70" s="187"/>
      <c r="E70" s="187"/>
      <c r="F70" s="187"/>
      <c r="G70" s="188"/>
      <c r="H70" s="188"/>
      <c r="I70" s="210"/>
      <c r="J70" s="188"/>
      <c r="K70" s="186"/>
      <c r="L70" s="212"/>
    </row>
    <row r="71" spans="1:12" x14ac:dyDescent="0.15">
      <c r="A71" s="213"/>
    </row>
    <row r="72" spans="1:12" x14ac:dyDescent="0.15">
      <c r="A72" s="213"/>
    </row>
    <row r="73" spans="1:12" x14ac:dyDescent="0.15">
      <c r="A73" s="213"/>
    </row>
    <row r="74" spans="1:12" x14ac:dyDescent="0.15">
      <c r="A74" s="213"/>
    </row>
    <row r="75" spans="1:12" x14ac:dyDescent="0.15">
      <c r="A75" s="213"/>
    </row>
    <row r="76" spans="1:12" x14ac:dyDescent="0.15">
      <c r="A76" s="213"/>
    </row>
    <row r="77" spans="1:12" x14ac:dyDescent="0.15">
      <c r="A77" s="213"/>
    </row>
    <row r="78" spans="1:12" x14ac:dyDescent="0.15">
      <c r="A78" s="213"/>
    </row>
    <row r="79" spans="1:12" x14ac:dyDescent="0.15">
      <c r="A79" s="213"/>
    </row>
    <row r="80" spans="1:12" x14ac:dyDescent="0.15">
      <c r="A80" s="213"/>
    </row>
    <row r="81" spans="1:1" x14ac:dyDescent="0.15">
      <c r="A81" s="213"/>
    </row>
    <row r="82" spans="1:1" x14ac:dyDescent="0.15">
      <c r="A82" s="213"/>
    </row>
    <row r="83" spans="1:1" x14ac:dyDescent="0.15">
      <c r="A83" s="213"/>
    </row>
    <row r="84" spans="1:1" x14ac:dyDescent="0.15">
      <c r="A84" s="213"/>
    </row>
    <row r="85" spans="1:1" x14ac:dyDescent="0.15">
      <c r="A85" s="213"/>
    </row>
    <row r="86" spans="1:1" x14ac:dyDescent="0.15">
      <c r="A86" s="213"/>
    </row>
    <row r="87" spans="1:1" x14ac:dyDescent="0.15">
      <c r="A87" s="213"/>
    </row>
    <row r="88" spans="1:1" x14ac:dyDescent="0.15">
      <c r="A88" s="213"/>
    </row>
    <row r="89" spans="1:1" x14ac:dyDescent="0.15">
      <c r="A89" s="213"/>
    </row>
    <row r="90" spans="1:1" x14ac:dyDescent="0.15">
      <c r="A90" s="213"/>
    </row>
    <row r="91" spans="1:1" x14ac:dyDescent="0.15">
      <c r="A91" s="213"/>
    </row>
    <row r="92" spans="1:1" x14ac:dyDescent="0.15">
      <c r="A92" s="213"/>
    </row>
    <row r="93" spans="1:1" x14ac:dyDescent="0.15">
      <c r="A93" s="213"/>
    </row>
    <row r="94" spans="1:1" x14ac:dyDescent="0.15">
      <c r="A94" s="213"/>
    </row>
    <row r="95" spans="1:1" x14ac:dyDescent="0.15">
      <c r="A95" s="213"/>
    </row>
    <row r="96" spans="1:1" x14ac:dyDescent="0.15">
      <c r="A96" s="213"/>
    </row>
    <row r="97" spans="1:1" x14ac:dyDescent="0.15">
      <c r="A97" s="213"/>
    </row>
    <row r="98" spans="1:1" x14ac:dyDescent="0.15">
      <c r="A98" s="213"/>
    </row>
    <row r="99" spans="1:1" x14ac:dyDescent="0.15">
      <c r="A99" s="213"/>
    </row>
    <row r="100" spans="1:1" x14ac:dyDescent="0.15">
      <c r="A100" s="213"/>
    </row>
    <row r="101" spans="1:1" x14ac:dyDescent="0.15">
      <c r="A101" s="213"/>
    </row>
    <row r="102" spans="1:1" x14ac:dyDescent="0.15">
      <c r="A102" s="213"/>
    </row>
    <row r="103" spans="1:1" x14ac:dyDescent="0.15">
      <c r="A103" s="213"/>
    </row>
    <row r="104" spans="1:1" x14ac:dyDescent="0.15">
      <c r="A104" s="213"/>
    </row>
    <row r="105" spans="1:1" x14ac:dyDescent="0.15">
      <c r="A105" s="213"/>
    </row>
    <row r="106" spans="1:1" x14ac:dyDescent="0.15">
      <c r="A106" s="213"/>
    </row>
    <row r="107" spans="1:1" x14ac:dyDescent="0.15">
      <c r="A107" s="213"/>
    </row>
    <row r="108" spans="1:1" x14ac:dyDescent="0.15">
      <c r="A108" s="213"/>
    </row>
    <row r="109" spans="1:1" x14ac:dyDescent="0.15">
      <c r="A109" s="213"/>
    </row>
    <row r="110" spans="1:1" x14ac:dyDescent="0.15">
      <c r="A110" s="213"/>
    </row>
    <row r="111" spans="1:1" x14ac:dyDescent="0.15">
      <c r="A111" s="213"/>
    </row>
    <row r="112" spans="1:1" x14ac:dyDescent="0.15">
      <c r="A112" s="213"/>
    </row>
    <row r="113" spans="1:1" x14ac:dyDescent="0.15">
      <c r="A113" s="213"/>
    </row>
    <row r="114" spans="1:1" x14ac:dyDescent="0.15">
      <c r="A114" s="213"/>
    </row>
    <row r="115" spans="1:1" x14ac:dyDescent="0.15">
      <c r="A115" s="213"/>
    </row>
    <row r="116" spans="1:1" x14ac:dyDescent="0.15">
      <c r="A116" s="213"/>
    </row>
    <row r="117" spans="1:1" x14ac:dyDescent="0.15">
      <c r="A117" s="213"/>
    </row>
    <row r="118" spans="1:1" x14ac:dyDescent="0.15">
      <c r="A118" s="213"/>
    </row>
    <row r="119" spans="1:1" x14ac:dyDescent="0.15">
      <c r="A119" s="213"/>
    </row>
    <row r="120" spans="1:1" x14ac:dyDescent="0.15">
      <c r="A120" s="213"/>
    </row>
    <row r="121" spans="1:1" x14ac:dyDescent="0.15">
      <c r="A121" s="213"/>
    </row>
    <row r="122" spans="1:1" x14ac:dyDescent="0.15">
      <c r="A122" s="213"/>
    </row>
    <row r="123" spans="1:1" x14ac:dyDescent="0.15">
      <c r="A123" s="213"/>
    </row>
    <row r="124" spans="1:1" x14ac:dyDescent="0.15">
      <c r="A124" s="213"/>
    </row>
    <row r="125" spans="1:1" x14ac:dyDescent="0.15">
      <c r="A125" s="213"/>
    </row>
    <row r="126" spans="1:1" x14ac:dyDescent="0.15">
      <c r="A126" s="213"/>
    </row>
    <row r="127" spans="1:1" x14ac:dyDescent="0.15">
      <c r="A127" s="213"/>
    </row>
    <row r="128" spans="1:1" x14ac:dyDescent="0.15">
      <c r="A128" s="213"/>
    </row>
    <row r="129" spans="1:1" x14ac:dyDescent="0.15">
      <c r="A129" s="213"/>
    </row>
    <row r="130" spans="1:1" x14ac:dyDescent="0.15">
      <c r="A130" s="213"/>
    </row>
    <row r="131" spans="1:1" x14ac:dyDescent="0.15">
      <c r="A131" s="213"/>
    </row>
    <row r="132" spans="1:1" x14ac:dyDescent="0.15">
      <c r="A132" s="213"/>
    </row>
    <row r="133" spans="1:1" x14ac:dyDescent="0.15">
      <c r="A133" s="213"/>
    </row>
    <row r="134" spans="1:1" x14ac:dyDescent="0.15">
      <c r="A134" s="213"/>
    </row>
    <row r="135" spans="1:1" x14ac:dyDescent="0.15">
      <c r="A135" s="213"/>
    </row>
    <row r="136" spans="1:1" x14ac:dyDescent="0.15">
      <c r="A136" s="213"/>
    </row>
    <row r="137" spans="1:1" x14ac:dyDescent="0.15">
      <c r="A137" s="213"/>
    </row>
    <row r="138" spans="1:1" x14ac:dyDescent="0.15">
      <c r="A138" s="213"/>
    </row>
    <row r="139" spans="1:1" x14ac:dyDescent="0.15">
      <c r="A139" s="213"/>
    </row>
    <row r="140" spans="1:1" x14ac:dyDescent="0.15">
      <c r="A140" s="213"/>
    </row>
    <row r="141" spans="1:1" x14ac:dyDescent="0.15">
      <c r="A141" s="213"/>
    </row>
    <row r="142" spans="1:1" x14ac:dyDescent="0.15">
      <c r="A142" s="213"/>
    </row>
    <row r="143" spans="1:1" x14ac:dyDescent="0.15">
      <c r="A143" s="213"/>
    </row>
    <row r="144" spans="1:1" x14ac:dyDescent="0.15">
      <c r="A144" s="213"/>
    </row>
    <row r="145" spans="1:1" x14ac:dyDescent="0.15">
      <c r="A145" s="213"/>
    </row>
    <row r="146" spans="1:1" x14ac:dyDescent="0.15">
      <c r="A146" s="213"/>
    </row>
    <row r="147" spans="1:1" x14ac:dyDescent="0.15">
      <c r="A147" s="213"/>
    </row>
    <row r="148" spans="1:1" x14ac:dyDescent="0.15">
      <c r="A148" s="213"/>
    </row>
    <row r="149" spans="1:1" x14ac:dyDescent="0.15">
      <c r="A149" s="213"/>
    </row>
    <row r="150" spans="1:1" x14ac:dyDescent="0.15">
      <c r="A150" s="213"/>
    </row>
    <row r="151" spans="1:1" x14ac:dyDescent="0.15">
      <c r="A151" s="213"/>
    </row>
    <row r="152" spans="1:1" x14ac:dyDescent="0.15">
      <c r="A152" s="213"/>
    </row>
    <row r="153" spans="1:1" x14ac:dyDescent="0.15">
      <c r="A153" s="213"/>
    </row>
    <row r="154" spans="1:1" x14ac:dyDescent="0.15">
      <c r="A154" s="213"/>
    </row>
    <row r="155" spans="1:1" x14ac:dyDescent="0.15">
      <c r="A155" s="213"/>
    </row>
    <row r="156" spans="1:1" x14ac:dyDescent="0.15">
      <c r="A156" s="213"/>
    </row>
    <row r="157" spans="1:1" x14ac:dyDescent="0.15">
      <c r="A157" s="213"/>
    </row>
    <row r="158" spans="1:1" x14ac:dyDescent="0.15">
      <c r="A158" s="213"/>
    </row>
    <row r="159" spans="1:1" x14ac:dyDescent="0.15">
      <c r="A159" s="213"/>
    </row>
    <row r="160" spans="1:1" x14ac:dyDescent="0.15">
      <c r="A160" s="213"/>
    </row>
    <row r="161" spans="1:1" x14ac:dyDescent="0.15">
      <c r="A161" s="213"/>
    </row>
    <row r="162" spans="1:1" x14ac:dyDescent="0.15">
      <c r="A162" s="213"/>
    </row>
    <row r="163" spans="1:1" x14ac:dyDescent="0.15">
      <c r="A163" s="213"/>
    </row>
    <row r="164" spans="1:1" x14ac:dyDescent="0.15">
      <c r="A164" s="213"/>
    </row>
    <row r="165" spans="1:1" x14ac:dyDescent="0.15">
      <c r="A165" s="213"/>
    </row>
    <row r="166" spans="1:1" x14ac:dyDescent="0.15">
      <c r="A166" s="213"/>
    </row>
    <row r="167" spans="1:1" x14ac:dyDescent="0.15">
      <c r="A167" s="213"/>
    </row>
    <row r="168" spans="1:1" x14ac:dyDescent="0.15">
      <c r="A168" s="213"/>
    </row>
    <row r="169" spans="1:1" x14ac:dyDescent="0.15">
      <c r="A169" s="213"/>
    </row>
    <row r="170" spans="1:1" x14ac:dyDescent="0.15">
      <c r="A170" s="213"/>
    </row>
    <row r="171" spans="1:1" x14ac:dyDescent="0.15">
      <c r="A171" s="213"/>
    </row>
    <row r="172" spans="1:1" x14ac:dyDescent="0.15">
      <c r="A172" s="213"/>
    </row>
    <row r="173" spans="1:1" x14ac:dyDescent="0.15">
      <c r="A173" s="213"/>
    </row>
    <row r="174" spans="1:1" x14ac:dyDescent="0.15">
      <c r="A174" s="213"/>
    </row>
    <row r="175" spans="1:1" x14ac:dyDescent="0.15">
      <c r="A175" s="213"/>
    </row>
    <row r="176" spans="1:1" x14ac:dyDescent="0.15">
      <c r="A176" s="213"/>
    </row>
    <row r="177" spans="1:1" x14ac:dyDescent="0.15">
      <c r="A177" s="213"/>
    </row>
    <row r="178" spans="1:1" x14ac:dyDescent="0.15">
      <c r="A178" s="213"/>
    </row>
    <row r="179" spans="1:1" x14ac:dyDescent="0.15">
      <c r="A179" s="213"/>
    </row>
    <row r="180" spans="1:1" x14ac:dyDescent="0.15">
      <c r="A180" s="213"/>
    </row>
    <row r="181" spans="1:1" x14ac:dyDescent="0.15">
      <c r="A181" s="213"/>
    </row>
    <row r="182" spans="1:1" x14ac:dyDescent="0.15">
      <c r="A182" s="213"/>
    </row>
    <row r="183" spans="1:1" x14ac:dyDescent="0.15">
      <c r="A183" s="213"/>
    </row>
    <row r="184" spans="1:1" x14ac:dyDescent="0.15">
      <c r="A184" s="213"/>
    </row>
    <row r="185" spans="1:1" x14ac:dyDescent="0.15">
      <c r="A185" s="213"/>
    </row>
    <row r="186" spans="1:1" x14ac:dyDescent="0.15">
      <c r="A186" s="213"/>
    </row>
    <row r="187" spans="1:1" x14ac:dyDescent="0.15">
      <c r="A187" s="213"/>
    </row>
    <row r="188" spans="1:1" x14ac:dyDescent="0.15">
      <c r="A188" s="213"/>
    </row>
    <row r="189" spans="1:1" x14ac:dyDescent="0.15">
      <c r="A189" s="213"/>
    </row>
    <row r="190" spans="1:1" x14ac:dyDescent="0.15">
      <c r="A190" s="213"/>
    </row>
    <row r="191" spans="1:1" x14ac:dyDescent="0.15">
      <c r="A191" s="213"/>
    </row>
    <row r="192" spans="1:1" x14ac:dyDescent="0.15">
      <c r="A192" s="213"/>
    </row>
    <row r="193" spans="1:1" x14ac:dyDescent="0.15">
      <c r="A193" s="213"/>
    </row>
    <row r="194" spans="1:1" x14ac:dyDescent="0.15">
      <c r="A194" s="213"/>
    </row>
    <row r="195" spans="1:1" x14ac:dyDescent="0.15">
      <c r="A195" s="213"/>
    </row>
    <row r="196" spans="1:1" x14ac:dyDescent="0.15">
      <c r="A196" s="213"/>
    </row>
    <row r="197" spans="1:1" x14ac:dyDescent="0.15">
      <c r="A197" s="213"/>
    </row>
    <row r="198" spans="1:1" x14ac:dyDescent="0.15">
      <c r="A198" s="213"/>
    </row>
    <row r="199" spans="1:1" x14ac:dyDescent="0.15">
      <c r="A199" s="213"/>
    </row>
    <row r="200" spans="1:1" x14ac:dyDescent="0.15">
      <c r="A200" s="213"/>
    </row>
    <row r="201" spans="1:1" x14ac:dyDescent="0.15">
      <c r="A201" s="213"/>
    </row>
    <row r="202" spans="1:1" x14ac:dyDescent="0.15">
      <c r="A202" s="213"/>
    </row>
    <row r="203" spans="1:1" x14ac:dyDescent="0.15">
      <c r="A203" s="213"/>
    </row>
    <row r="204" spans="1:1" x14ac:dyDescent="0.15">
      <c r="A204" s="213"/>
    </row>
    <row r="205" spans="1:1" x14ac:dyDescent="0.15">
      <c r="A205" s="213"/>
    </row>
    <row r="206" spans="1:1" x14ac:dyDescent="0.15">
      <c r="A206" s="213"/>
    </row>
    <row r="207" spans="1:1" x14ac:dyDescent="0.15">
      <c r="A207" s="213"/>
    </row>
    <row r="208" spans="1:1" x14ac:dyDescent="0.15">
      <c r="A208" s="213"/>
    </row>
    <row r="209" spans="1:1" x14ac:dyDescent="0.15">
      <c r="A209" s="213"/>
    </row>
    <row r="210" spans="1:1" x14ac:dyDescent="0.15">
      <c r="A210" s="213"/>
    </row>
    <row r="211" spans="1:1" x14ac:dyDescent="0.15">
      <c r="A211" s="213"/>
    </row>
    <row r="212" spans="1:1" x14ac:dyDescent="0.15">
      <c r="A212" s="213"/>
    </row>
    <row r="213" spans="1:1" x14ac:dyDescent="0.15">
      <c r="A213" s="213"/>
    </row>
    <row r="214" spans="1:1" x14ac:dyDescent="0.15">
      <c r="A214" s="213"/>
    </row>
    <row r="215" spans="1:1" x14ac:dyDescent="0.15">
      <c r="A215" s="213"/>
    </row>
    <row r="216" spans="1:1" x14ac:dyDescent="0.15">
      <c r="A216" s="213"/>
    </row>
    <row r="217" spans="1:1" x14ac:dyDescent="0.15">
      <c r="A217" s="213"/>
    </row>
    <row r="218" spans="1:1" x14ac:dyDescent="0.15">
      <c r="A218" s="213"/>
    </row>
    <row r="219" spans="1:1" x14ac:dyDescent="0.15">
      <c r="A219" s="213"/>
    </row>
    <row r="220" spans="1:1" x14ac:dyDescent="0.15">
      <c r="A220" s="213"/>
    </row>
    <row r="221" spans="1:1" x14ac:dyDescent="0.15">
      <c r="A221" s="213"/>
    </row>
    <row r="222" spans="1:1" x14ac:dyDescent="0.15">
      <c r="A222" s="213"/>
    </row>
    <row r="223" spans="1:1" x14ac:dyDescent="0.15">
      <c r="A223" s="213"/>
    </row>
    <row r="224" spans="1:1" x14ac:dyDescent="0.15">
      <c r="A224" s="213"/>
    </row>
    <row r="225" spans="1:1" x14ac:dyDescent="0.15">
      <c r="A225" s="213"/>
    </row>
    <row r="226" spans="1:1" x14ac:dyDescent="0.15">
      <c r="A226" s="213"/>
    </row>
    <row r="227" spans="1:1" x14ac:dyDescent="0.15">
      <c r="A227" s="213"/>
    </row>
    <row r="228" spans="1:1" x14ac:dyDescent="0.15">
      <c r="A228" s="213"/>
    </row>
    <row r="229" spans="1:1" x14ac:dyDescent="0.15">
      <c r="A229" s="213"/>
    </row>
    <row r="230" spans="1:1" x14ac:dyDescent="0.15">
      <c r="A230" s="213"/>
    </row>
    <row r="231" spans="1:1" x14ac:dyDescent="0.15">
      <c r="A231" s="213"/>
    </row>
    <row r="232" spans="1:1" x14ac:dyDescent="0.15">
      <c r="A232" s="213"/>
    </row>
    <row r="233" spans="1:1" x14ac:dyDescent="0.15">
      <c r="A233" s="213"/>
    </row>
    <row r="234" spans="1:1" x14ac:dyDescent="0.15">
      <c r="A234" s="213"/>
    </row>
    <row r="235" spans="1:1" x14ac:dyDescent="0.15">
      <c r="A235" s="213"/>
    </row>
    <row r="236" spans="1:1" x14ac:dyDescent="0.15">
      <c r="A236" s="213"/>
    </row>
    <row r="237" spans="1:1" x14ac:dyDescent="0.15">
      <c r="A237" s="213"/>
    </row>
    <row r="238" spans="1:1" x14ac:dyDescent="0.15">
      <c r="A238" s="213"/>
    </row>
    <row r="239" spans="1:1" x14ac:dyDescent="0.15">
      <c r="A239" s="213"/>
    </row>
    <row r="240" spans="1:1" x14ac:dyDescent="0.15">
      <c r="A240" s="213"/>
    </row>
    <row r="241" spans="1:1" x14ac:dyDescent="0.15">
      <c r="A241" s="213"/>
    </row>
    <row r="242" spans="1:1" x14ac:dyDescent="0.15">
      <c r="A242" s="213"/>
    </row>
    <row r="243" spans="1:1" x14ac:dyDescent="0.15">
      <c r="A243" s="213"/>
    </row>
    <row r="244" spans="1:1" x14ac:dyDescent="0.15">
      <c r="A244" s="213"/>
    </row>
    <row r="245" spans="1:1" x14ac:dyDescent="0.15">
      <c r="A245" s="213"/>
    </row>
    <row r="246" spans="1:1" x14ac:dyDescent="0.15">
      <c r="A246" s="213"/>
    </row>
    <row r="247" spans="1:1" x14ac:dyDescent="0.15">
      <c r="A247" s="213"/>
    </row>
    <row r="248" spans="1:1" x14ac:dyDescent="0.15">
      <c r="A248" s="213"/>
    </row>
    <row r="249" spans="1:1" x14ac:dyDescent="0.15">
      <c r="A249" s="213"/>
    </row>
    <row r="250" spans="1:1" x14ac:dyDescent="0.15">
      <c r="A250" s="213"/>
    </row>
    <row r="251" spans="1:1" x14ac:dyDescent="0.15">
      <c r="A251" s="213"/>
    </row>
    <row r="252" spans="1:1" x14ac:dyDescent="0.15">
      <c r="A252" s="213"/>
    </row>
    <row r="253" spans="1:1" x14ac:dyDescent="0.15">
      <c r="A253" s="213"/>
    </row>
    <row r="254" spans="1:1" x14ac:dyDescent="0.15">
      <c r="A254" s="213"/>
    </row>
    <row r="255" spans="1:1" x14ac:dyDescent="0.15">
      <c r="A255" s="213"/>
    </row>
    <row r="256" spans="1:1" x14ac:dyDescent="0.15">
      <c r="A256" s="213"/>
    </row>
    <row r="257" spans="1:1" x14ac:dyDescent="0.15">
      <c r="A257" s="213"/>
    </row>
    <row r="258" spans="1:1" x14ac:dyDescent="0.15">
      <c r="A258" s="213"/>
    </row>
    <row r="259" spans="1:1" x14ac:dyDescent="0.15">
      <c r="A259" s="213"/>
    </row>
    <row r="260" spans="1:1" x14ac:dyDescent="0.15">
      <c r="A260" s="213"/>
    </row>
    <row r="261" spans="1:1" x14ac:dyDescent="0.15">
      <c r="A261" s="213"/>
    </row>
    <row r="262" spans="1:1" x14ac:dyDescent="0.15">
      <c r="A262" s="213"/>
    </row>
    <row r="263" spans="1:1" x14ac:dyDescent="0.15">
      <c r="A263" s="213"/>
    </row>
    <row r="264" spans="1:1" x14ac:dyDescent="0.15">
      <c r="A264" s="213"/>
    </row>
    <row r="265" spans="1:1" x14ac:dyDescent="0.15">
      <c r="A265" s="213"/>
    </row>
    <row r="266" spans="1:1" x14ac:dyDescent="0.15">
      <c r="A266" s="213"/>
    </row>
    <row r="267" spans="1:1" x14ac:dyDescent="0.15">
      <c r="A267" s="213"/>
    </row>
    <row r="268" spans="1:1" x14ac:dyDescent="0.15">
      <c r="A268" s="213"/>
    </row>
    <row r="269" spans="1:1" x14ac:dyDescent="0.15">
      <c r="A269" s="213"/>
    </row>
    <row r="270" spans="1:1" x14ac:dyDescent="0.15">
      <c r="A270" s="213"/>
    </row>
    <row r="271" spans="1:1" x14ac:dyDescent="0.15">
      <c r="A271" s="213"/>
    </row>
    <row r="272" spans="1:1" x14ac:dyDescent="0.15">
      <c r="A272" s="213"/>
    </row>
    <row r="273" spans="1:1" x14ac:dyDescent="0.15">
      <c r="A273" s="213"/>
    </row>
    <row r="274" spans="1:1" x14ac:dyDescent="0.15">
      <c r="A274" s="213"/>
    </row>
    <row r="275" spans="1:1" x14ac:dyDescent="0.15">
      <c r="A275" s="213"/>
    </row>
    <row r="276" spans="1:1" x14ac:dyDescent="0.15">
      <c r="A276" s="213"/>
    </row>
    <row r="277" spans="1:1" x14ac:dyDescent="0.15">
      <c r="A277" s="213"/>
    </row>
    <row r="278" spans="1:1" x14ac:dyDescent="0.15">
      <c r="A278" s="213"/>
    </row>
    <row r="279" spans="1:1" x14ac:dyDescent="0.15">
      <c r="A279" s="213"/>
    </row>
    <row r="280" spans="1:1" x14ac:dyDescent="0.15">
      <c r="A280" s="213"/>
    </row>
    <row r="281" spans="1:1" x14ac:dyDescent="0.15">
      <c r="A281" s="213"/>
    </row>
    <row r="282" spans="1:1" x14ac:dyDescent="0.15">
      <c r="A282" s="213"/>
    </row>
    <row r="283" spans="1:1" x14ac:dyDescent="0.15">
      <c r="A283" s="213"/>
    </row>
    <row r="284" spans="1:1" x14ac:dyDescent="0.15">
      <c r="A284" s="213"/>
    </row>
    <row r="285" spans="1:1" x14ac:dyDescent="0.15">
      <c r="A285" s="213"/>
    </row>
    <row r="286" spans="1:1" x14ac:dyDescent="0.15">
      <c r="A286" s="213"/>
    </row>
    <row r="287" spans="1:1" x14ac:dyDescent="0.15">
      <c r="A287" s="213"/>
    </row>
    <row r="288" spans="1:1" x14ac:dyDescent="0.15">
      <c r="A288" s="213"/>
    </row>
    <row r="289" spans="1:1" x14ac:dyDescent="0.15">
      <c r="A289" s="213"/>
    </row>
    <row r="290" spans="1:1" x14ac:dyDescent="0.15">
      <c r="A290" s="213"/>
    </row>
    <row r="291" spans="1:1" x14ac:dyDescent="0.15">
      <c r="A291" s="213"/>
    </row>
    <row r="292" spans="1:1" x14ac:dyDescent="0.15">
      <c r="A292" s="213"/>
    </row>
    <row r="293" spans="1:1" x14ac:dyDescent="0.15">
      <c r="A293" s="213"/>
    </row>
    <row r="294" spans="1:1" x14ac:dyDescent="0.15">
      <c r="A294" s="213"/>
    </row>
    <row r="295" spans="1:1" x14ac:dyDescent="0.15">
      <c r="A295" s="213"/>
    </row>
    <row r="296" spans="1:1" x14ac:dyDescent="0.15">
      <c r="A296" s="213"/>
    </row>
    <row r="297" spans="1:1" x14ac:dyDescent="0.15">
      <c r="A297" s="213"/>
    </row>
    <row r="298" spans="1:1" x14ac:dyDescent="0.15">
      <c r="A298" s="213"/>
    </row>
    <row r="299" spans="1:1" x14ac:dyDescent="0.15">
      <c r="A299" s="213"/>
    </row>
    <row r="300" spans="1:1" x14ac:dyDescent="0.15">
      <c r="A300" s="213"/>
    </row>
    <row r="301" spans="1:1" x14ac:dyDescent="0.15">
      <c r="A301" s="213"/>
    </row>
    <row r="302" spans="1:1" x14ac:dyDescent="0.15">
      <c r="A302" s="213"/>
    </row>
    <row r="303" spans="1:1" x14ac:dyDescent="0.15">
      <c r="A303" s="213"/>
    </row>
    <row r="304" spans="1:1" x14ac:dyDescent="0.15">
      <c r="A304" s="213"/>
    </row>
    <row r="305" spans="1:1" x14ac:dyDescent="0.15">
      <c r="A305" s="213"/>
    </row>
    <row r="306" spans="1:1" x14ac:dyDescent="0.15">
      <c r="A306" s="213"/>
    </row>
    <row r="307" spans="1:1" x14ac:dyDescent="0.15">
      <c r="A307" s="213"/>
    </row>
    <row r="308" spans="1:1" x14ac:dyDescent="0.15">
      <c r="A308" s="213"/>
    </row>
    <row r="309" spans="1:1" x14ac:dyDescent="0.15">
      <c r="A309" s="213"/>
    </row>
    <row r="310" spans="1:1" x14ac:dyDescent="0.15">
      <c r="A310" s="213"/>
    </row>
    <row r="311" spans="1:1" x14ac:dyDescent="0.15">
      <c r="A311" s="213"/>
    </row>
    <row r="312" spans="1:1" x14ac:dyDescent="0.15">
      <c r="A312" s="213"/>
    </row>
    <row r="313" spans="1:1" x14ac:dyDescent="0.15">
      <c r="A313" s="213"/>
    </row>
    <row r="314" spans="1:1" x14ac:dyDescent="0.15">
      <c r="A314" s="213"/>
    </row>
    <row r="315" spans="1:1" x14ac:dyDescent="0.15">
      <c r="A315" s="213"/>
    </row>
    <row r="316" spans="1:1" x14ac:dyDescent="0.15">
      <c r="A316" s="213"/>
    </row>
    <row r="317" spans="1:1" x14ac:dyDescent="0.15">
      <c r="A317" s="213"/>
    </row>
    <row r="318" spans="1:1" x14ac:dyDescent="0.15">
      <c r="A318" s="213"/>
    </row>
    <row r="319" spans="1:1" x14ac:dyDescent="0.15">
      <c r="A319" s="213"/>
    </row>
    <row r="320" spans="1:1" x14ac:dyDescent="0.15">
      <c r="A320" s="213"/>
    </row>
    <row r="321" spans="1:1" x14ac:dyDescent="0.15">
      <c r="A321" s="213"/>
    </row>
    <row r="322" spans="1:1" x14ac:dyDescent="0.15">
      <c r="A322" s="213"/>
    </row>
    <row r="323" spans="1:1" x14ac:dyDescent="0.15">
      <c r="A323" s="213"/>
    </row>
    <row r="324" spans="1:1" x14ac:dyDescent="0.15">
      <c r="A324" s="213"/>
    </row>
    <row r="325" spans="1:1" x14ac:dyDescent="0.15">
      <c r="A325" s="213"/>
    </row>
    <row r="326" spans="1:1" x14ac:dyDescent="0.15">
      <c r="A326" s="213"/>
    </row>
    <row r="327" spans="1:1" x14ac:dyDescent="0.15">
      <c r="A327" s="213"/>
    </row>
    <row r="328" spans="1:1" x14ac:dyDescent="0.15">
      <c r="A328" s="213"/>
    </row>
    <row r="329" spans="1:1" x14ac:dyDescent="0.15">
      <c r="A329" s="213"/>
    </row>
    <row r="330" spans="1:1" x14ac:dyDescent="0.15">
      <c r="A330" s="213"/>
    </row>
    <row r="331" spans="1:1" x14ac:dyDescent="0.15">
      <c r="A331" s="213"/>
    </row>
    <row r="332" spans="1:1" x14ac:dyDescent="0.15">
      <c r="A332" s="213"/>
    </row>
    <row r="333" spans="1:1" x14ac:dyDescent="0.15">
      <c r="A333" s="213"/>
    </row>
    <row r="334" spans="1:1" x14ac:dyDescent="0.15">
      <c r="A334" s="213"/>
    </row>
    <row r="335" spans="1:1" x14ac:dyDescent="0.15">
      <c r="A335" s="213"/>
    </row>
    <row r="336" spans="1:1" x14ac:dyDescent="0.15">
      <c r="A336" s="213"/>
    </row>
    <row r="337" spans="1:1" x14ac:dyDescent="0.15">
      <c r="A337" s="213"/>
    </row>
    <row r="338" spans="1:1" x14ac:dyDescent="0.15">
      <c r="A338" s="213"/>
    </row>
    <row r="339" spans="1:1" x14ac:dyDescent="0.15">
      <c r="A339" s="213"/>
    </row>
    <row r="340" spans="1:1" x14ac:dyDescent="0.15">
      <c r="A340" s="213"/>
    </row>
    <row r="341" spans="1:1" x14ac:dyDescent="0.15">
      <c r="A341" s="213"/>
    </row>
    <row r="342" spans="1:1" x14ac:dyDescent="0.15">
      <c r="A342" s="213"/>
    </row>
    <row r="343" spans="1:1" x14ac:dyDescent="0.15">
      <c r="A343" s="213"/>
    </row>
    <row r="344" spans="1:1" x14ac:dyDescent="0.15">
      <c r="A344" s="213"/>
    </row>
    <row r="345" spans="1:1" x14ac:dyDescent="0.15">
      <c r="A345" s="213"/>
    </row>
    <row r="346" spans="1:1" x14ac:dyDescent="0.15">
      <c r="A346" s="213"/>
    </row>
    <row r="347" spans="1:1" x14ac:dyDescent="0.15">
      <c r="A347" s="213"/>
    </row>
    <row r="348" spans="1:1" x14ac:dyDescent="0.15">
      <c r="A348" s="213"/>
    </row>
    <row r="349" spans="1:1" x14ac:dyDescent="0.15">
      <c r="A349" s="213"/>
    </row>
    <row r="350" spans="1:1" x14ac:dyDescent="0.15">
      <c r="A350" s="213"/>
    </row>
    <row r="351" spans="1:1" x14ac:dyDescent="0.15">
      <c r="A351" s="213"/>
    </row>
    <row r="352" spans="1:1" x14ac:dyDescent="0.15">
      <c r="A352" s="213"/>
    </row>
    <row r="353" spans="1:1" x14ac:dyDescent="0.15">
      <c r="A353" s="213"/>
    </row>
    <row r="354" spans="1:1" x14ac:dyDescent="0.15">
      <c r="A354" s="213"/>
    </row>
    <row r="355" spans="1:1" x14ac:dyDescent="0.15">
      <c r="A355" s="213"/>
    </row>
    <row r="356" spans="1:1" x14ac:dyDescent="0.15">
      <c r="A356" s="213"/>
    </row>
    <row r="357" spans="1:1" x14ac:dyDescent="0.15">
      <c r="A357" s="213"/>
    </row>
    <row r="358" spans="1:1" x14ac:dyDescent="0.15">
      <c r="A358" s="213"/>
    </row>
    <row r="359" spans="1:1" x14ac:dyDescent="0.15">
      <c r="A359" s="213"/>
    </row>
    <row r="360" spans="1:1" x14ac:dyDescent="0.15">
      <c r="A360" s="213"/>
    </row>
    <row r="361" spans="1:1" x14ac:dyDescent="0.15">
      <c r="A361" s="213"/>
    </row>
    <row r="362" spans="1:1" x14ac:dyDescent="0.15">
      <c r="A362" s="213"/>
    </row>
    <row r="363" spans="1:1" x14ac:dyDescent="0.15">
      <c r="A363" s="213"/>
    </row>
    <row r="364" spans="1:1" x14ac:dyDescent="0.15">
      <c r="A364" s="213"/>
    </row>
    <row r="365" spans="1:1" x14ac:dyDescent="0.15">
      <c r="A365" s="213"/>
    </row>
    <row r="366" spans="1:1" x14ac:dyDescent="0.15">
      <c r="A366" s="213"/>
    </row>
    <row r="367" spans="1:1" x14ac:dyDescent="0.15">
      <c r="A367" s="213"/>
    </row>
    <row r="368" spans="1:1" x14ac:dyDescent="0.15">
      <c r="A368" s="213"/>
    </row>
    <row r="369" spans="1:1" x14ac:dyDescent="0.15">
      <c r="A369" s="213"/>
    </row>
    <row r="370" spans="1:1" x14ac:dyDescent="0.15">
      <c r="A370" s="213"/>
    </row>
    <row r="371" spans="1:1" x14ac:dyDescent="0.15">
      <c r="A371" s="213"/>
    </row>
    <row r="372" spans="1:1" x14ac:dyDescent="0.15">
      <c r="A372" s="213"/>
    </row>
    <row r="373" spans="1:1" x14ac:dyDescent="0.15">
      <c r="A373" s="213"/>
    </row>
    <row r="374" spans="1:1" x14ac:dyDescent="0.15">
      <c r="A374" s="213"/>
    </row>
    <row r="375" spans="1:1" x14ac:dyDescent="0.15">
      <c r="A375" s="213"/>
    </row>
    <row r="376" spans="1:1" x14ac:dyDescent="0.15">
      <c r="A376" s="213"/>
    </row>
    <row r="377" spans="1:1" x14ac:dyDescent="0.15">
      <c r="A377" s="213"/>
    </row>
    <row r="378" spans="1:1" x14ac:dyDescent="0.15">
      <c r="A378" s="213"/>
    </row>
    <row r="379" spans="1:1" x14ac:dyDescent="0.15">
      <c r="A379" s="213"/>
    </row>
    <row r="380" spans="1:1" x14ac:dyDescent="0.15">
      <c r="A380" s="213"/>
    </row>
    <row r="381" spans="1:1" x14ac:dyDescent="0.15">
      <c r="A381" s="213"/>
    </row>
    <row r="382" spans="1:1" x14ac:dyDescent="0.15">
      <c r="A382" s="213"/>
    </row>
    <row r="383" spans="1:1" x14ac:dyDescent="0.15">
      <c r="A383" s="213"/>
    </row>
    <row r="384" spans="1:1" x14ac:dyDescent="0.15">
      <c r="A384" s="213"/>
    </row>
    <row r="385" spans="1:1" x14ac:dyDescent="0.15">
      <c r="A385" s="213"/>
    </row>
    <row r="386" spans="1:1" x14ac:dyDescent="0.15">
      <c r="A386" s="213"/>
    </row>
    <row r="387" spans="1:1" x14ac:dyDescent="0.15">
      <c r="A387" s="213"/>
    </row>
    <row r="388" spans="1:1" x14ac:dyDescent="0.15">
      <c r="A388" s="213"/>
    </row>
    <row r="389" spans="1:1" x14ac:dyDescent="0.15">
      <c r="A389" s="213"/>
    </row>
    <row r="390" spans="1:1" x14ac:dyDescent="0.15">
      <c r="A390" s="213"/>
    </row>
    <row r="391" spans="1:1" x14ac:dyDescent="0.15">
      <c r="A391" s="213"/>
    </row>
    <row r="392" spans="1:1" x14ac:dyDescent="0.15">
      <c r="A392" s="213"/>
    </row>
    <row r="393" spans="1:1" x14ac:dyDescent="0.15">
      <c r="A393" s="213"/>
    </row>
    <row r="394" spans="1:1" x14ac:dyDescent="0.15">
      <c r="A394" s="213"/>
    </row>
    <row r="395" spans="1:1" x14ac:dyDescent="0.15">
      <c r="A395" s="213"/>
    </row>
    <row r="396" spans="1:1" x14ac:dyDescent="0.15">
      <c r="A396" s="213"/>
    </row>
    <row r="397" spans="1:1" x14ac:dyDescent="0.15">
      <c r="A397" s="213"/>
    </row>
    <row r="398" spans="1:1" x14ac:dyDescent="0.15">
      <c r="A398" s="213"/>
    </row>
    <row r="399" spans="1:1" x14ac:dyDescent="0.15">
      <c r="A399" s="213"/>
    </row>
    <row r="400" spans="1:1" x14ac:dyDescent="0.15">
      <c r="A400" s="213"/>
    </row>
    <row r="401" spans="1:1" x14ac:dyDescent="0.15">
      <c r="A401" s="213"/>
    </row>
    <row r="402" spans="1:1" x14ac:dyDescent="0.15">
      <c r="A402" s="213"/>
    </row>
    <row r="403" spans="1:1" x14ac:dyDescent="0.15">
      <c r="A403" s="213"/>
    </row>
    <row r="404" spans="1:1" x14ac:dyDescent="0.15">
      <c r="A404" s="213"/>
    </row>
    <row r="405" spans="1:1" x14ac:dyDescent="0.15">
      <c r="A405" s="213"/>
    </row>
    <row r="406" spans="1:1" x14ac:dyDescent="0.15">
      <c r="A406" s="213"/>
    </row>
    <row r="407" spans="1:1" x14ac:dyDescent="0.15">
      <c r="A407" s="213"/>
    </row>
    <row r="408" spans="1:1" x14ac:dyDescent="0.15">
      <c r="A408" s="213"/>
    </row>
    <row r="409" spans="1:1" x14ac:dyDescent="0.15">
      <c r="A409" s="213"/>
    </row>
    <row r="410" spans="1:1" x14ac:dyDescent="0.15">
      <c r="A410" s="213"/>
    </row>
    <row r="411" spans="1:1" x14ac:dyDescent="0.15">
      <c r="A411" s="213"/>
    </row>
    <row r="412" spans="1:1" x14ac:dyDescent="0.15">
      <c r="A412" s="213"/>
    </row>
    <row r="413" spans="1:1" x14ac:dyDescent="0.15">
      <c r="A413" s="213"/>
    </row>
    <row r="414" spans="1:1" x14ac:dyDescent="0.15">
      <c r="A414" s="213"/>
    </row>
    <row r="415" spans="1:1" x14ac:dyDescent="0.15">
      <c r="A415" s="213"/>
    </row>
    <row r="416" spans="1:1" x14ac:dyDescent="0.15">
      <c r="A416" s="213"/>
    </row>
    <row r="417" spans="1:1" x14ac:dyDescent="0.15">
      <c r="A417" s="213"/>
    </row>
    <row r="418" spans="1:1" x14ac:dyDescent="0.15">
      <c r="A418" s="213"/>
    </row>
    <row r="419" spans="1:1" x14ac:dyDescent="0.15">
      <c r="A419" s="213"/>
    </row>
    <row r="420" spans="1:1" x14ac:dyDescent="0.15">
      <c r="A420" s="213"/>
    </row>
    <row r="421" spans="1:1" x14ac:dyDescent="0.15">
      <c r="A421" s="213"/>
    </row>
    <row r="422" spans="1:1" x14ac:dyDescent="0.15">
      <c r="A422" s="213"/>
    </row>
    <row r="423" spans="1:1" x14ac:dyDescent="0.15">
      <c r="A423" s="213"/>
    </row>
    <row r="424" spans="1:1" x14ac:dyDescent="0.15">
      <c r="A424" s="213"/>
    </row>
    <row r="425" spans="1:1" x14ac:dyDescent="0.15">
      <c r="A425" s="213"/>
    </row>
    <row r="426" spans="1:1" x14ac:dyDescent="0.15">
      <c r="A426" s="213"/>
    </row>
    <row r="427" spans="1:1" x14ac:dyDescent="0.15">
      <c r="A427" s="213"/>
    </row>
    <row r="428" spans="1:1" x14ac:dyDescent="0.15">
      <c r="A428" s="213"/>
    </row>
    <row r="429" spans="1:1" x14ac:dyDescent="0.15">
      <c r="A429" s="213"/>
    </row>
    <row r="430" spans="1:1" x14ac:dyDescent="0.15">
      <c r="A430" s="213"/>
    </row>
    <row r="431" spans="1:1" x14ac:dyDescent="0.15">
      <c r="A431" s="213"/>
    </row>
    <row r="432" spans="1:1" x14ac:dyDescent="0.15">
      <c r="A432" s="213"/>
    </row>
    <row r="433" spans="1:1" x14ac:dyDescent="0.15">
      <c r="A433" s="213"/>
    </row>
    <row r="434" spans="1:1" x14ac:dyDescent="0.15">
      <c r="A434" s="213"/>
    </row>
    <row r="435" spans="1:1" x14ac:dyDescent="0.15">
      <c r="A435" s="213"/>
    </row>
    <row r="436" spans="1:1" x14ac:dyDescent="0.15">
      <c r="A436" s="213"/>
    </row>
    <row r="437" spans="1:1" x14ac:dyDescent="0.15">
      <c r="A437" s="213"/>
    </row>
    <row r="438" spans="1:1" x14ac:dyDescent="0.15">
      <c r="A438" s="213"/>
    </row>
    <row r="439" spans="1:1" x14ac:dyDescent="0.15">
      <c r="A439" s="213"/>
    </row>
    <row r="440" spans="1:1" x14ac:dyDescent="0.15">
      <c r="A440" s="213"/>
    </row>
    <row r="441" spans="1:1" x14ac:dyDescent="0.15">
      <c r="A441" s="213"/>
    </row>
    <row r="442" spans="1:1" x14ac:dyDescent="0.15">
      <c r="A442" s="213"/>
    </row>
    <row r="443" spans="1:1" x14ac:dyDescent="0.15">
      <c r="A443" s="213"/>
    </row>
    <row r="444" spans="1:1" x14ac:dyDescent="0.15">
      <c r="A444" s="213"/>
    </row>
    <row r="445" spans="1:1" x14ac:dyDescent="0.15">
      <c r="A445" s="213"/>
    </row>
    <row r="446" spans="1:1" x14ac:dyDescent="0.15">
      <c r="A446" s="213"/>
    </row>
    <row r="447" spans="1:1" x14ac:dyDescent="0.15">
      <c r="A447" s="213"/>
    </row>
    <row r="448" spans="1:1" x14ac:dyDescent="0.15">
      <c r="A448" s="213"/>
    </row>
    <row r="449" spans="1:1" x14ac:dyDescent="0.15">
      <c r="A449" s="213"/>
    </row>
    <row r="450" spans="1:1" x14ac:dyDescent="0.15">
      <c r="A450" s="213"/>
    </row>
    <row r="451" spans="1:1" x14ac:dyDescent="0.15">
      <c r="A451" s="213"/>
    </row>
    <row r="452" spans="1:1" x14ac:dyDescent="0.15">
      <c r="A452" s="213"/>
    </row>
    <row r="453" spans="1:1" x14ac:dyDescent="0.15">
      <c r="A453" s="213"/>
    </row>
    <row r="454" spans="1:1" x14ac:dyDescent="0.15">
      <c r="A454" s="213"/>
    </row>
    <row r="455" spans="1:1" x14ac:dyDescent="0.15">
      <c r="A455" s="213"/>
    </row>
    <row r="456" spans="1:1" x14ac:dyDescent="0.15">
      <c r="A456" s="213"/>
    </row>
    <row r="457" spans="1:1" x14ac:dyDescent="0.15">
      <c r="A457" s="213"/>
    </row>
    <row r="458" spans="1:1" x14ac:dyDescent="0.15">
      <c r="A458" s="213"/>
    </row>
    <row r="459" spans="1:1" x14ac:dyDescent="0.15">
      <c r="A459" s="213"/>
    </row>
    <row r="460" spans="1:1" x14ac:dyDescent="0.15">
      <c r="A460" s="213"/>
    </row>
    <row r="461" spans="1:1" x14ac:dyDescent="0.15">
      <c r="A461" s="213"/>
    </row>
    <row r="462" spans="1:1" x14ac:dyDescent="0.15">
      <c r="A462" s="213"/>
    </row>
    <row r="463" spans="1:1" x14ac:dyDescent="0.15">
      <c r="A463" s="213"/>
    </row>
    <row r="464" spans="1:1" x14ac:dyDescent="0.15">
      <c r="A464" s="213"/>
    </row>
    <row r="465" spans="1:1" x14ac:dyDescent="0.15">
      <c r="A465" s="213"/>
    </row>
    <row r="466" spans="1:1" x14ac:dyDescent="0.15">
      <c r="A466" s="213"/>
    </row>
    <row r="467" spans="1:1" x14ac:dyDescent="0.15">
      <c r="A467" s="213"/>
    </row>
    <row r="468" spans="1:1" x14ac:dyDescent="0.15">
      <c r="A468" s="213"/>
    </row>
    <row r="469" spans="1:1" x14ac:dyDescent="0.15">
      <c r="A469" s="213"/>
    </row>
    <row r="470" spans="1:1" x14ac:dyDescent="0.15">
      <c r="A470" s="213"/>
    </row>
    <row r="471" spans="1:1" x14ac:dyDescent="0.15">
      <c r="A471" s="213"/>
    </row>
    <row r="472" spans="1:1" x14ac:dyDescent="0.15">
      <c r="A472" s="213"/>
    </row>
    <row r="473" spans="1:1" x14ac:dyDescent="0.15">
      <c r="A473" s="213"/>
    </row>
    <row r="474" spans="1:1" x14ac:dyDescent="0.15">
      <c r="A474" s="213"/>
    </row>
    <row r="475" spans="1:1" x14ac:dyDescent="0.15">
      <c r="A475" s="213"/>
    </row>
    <row r="476" spans="1:1" x14ac:dyDescent="0.15">
      <c r="A476" s="213"/>
    </row>
    <row r="477" spans="1:1" x14ac:dyDescent="0.15">
      <c r="A477" s="213"/>
    </row>
    <row r="478" spans="1:1" x14ac:dyDescent="0.15">
      <c r="A478" s="213"/>
    </row>
    <row r="479" spans="1:1" x14ac:dyDescent="0.15">
      <c r="A479" s="213"/>
    </row>
    <row r="480" spans="1:1" x14ac:dyDescent="0.15">
      <c r="A480" s="213"/>
    </row>
    <row r="481" spans="1:1" x14ac:dyDescent="0.15">
      <c r="A481" s="213"/>
    </row>
    <row r="482" spans="1:1" x14ac:dyDescent="0.15">
      <c r="A482" s="213"/>
    </row>
    <row r="483" spans="1:1" x14ac:dyDescent="0.15">
      <c r="A483" s="213"/>
    </row>
    <row r="484" spans="1:1" x14ac:dyDescent="0.15">
      <c r="A484" s="213"/>
    </row>
    <row r="485" spans="1:1" x14ac:dyDescent="0.15">
      <c r="A485" s="213"/>
    </row>
    <row r="486" spans="1:1" x14ac:dyDescent="0.15">
      <c r="A486" s="213"/>
    </row>
    <row r="487" spans="1:1" x14ac:dyDescent="0.15">
      <c r="A487" s="213"/>
    </row>
    <row r="488" spans="1:1" x14ac:dyDescent="0.15">
      <c r="A488" s="213"/>
    </row>
    <row r="489" spans="1:1" x14ac:dyDescent="0.15">
      <c r="A489" s="213"/>
    </row>
    <row r="490" spans="1:1" x14ac:dyDescent="0.15">
      <c r="A490" s="213"/>
    </row>
    <row r="491" spans="1:1" x14ac:dyDescent="0.15">
      <c r="A491" s="213"/>
    </row>
    <row r="492" spans="1:1" x14ac:dyDescent="0.15">
      <c r="A492" s="213"/>
    </row>
    <row r="493" spans="1:1" x14ac:dyDescent="0.15">
      <c r="A493" s="213"/>
    </row>
    <row r="494" spans="1:1" x14ac:dyDescent="0.15">
      <c r="A494" s="213"/>
    </row>
    <row r="495" spans="1:1" x14ac:dyDescent="0.15">
      <c r="A495" s="213"/>
    </row>
    <row r="496" spans="1:1" x14ac:dyDescent="0.15">
      <c r="A496" s="213"/>
    </row>
    <row r="497" spans="1:1" x14ac:dyDescent="0.15">
      <c r="A497" s="213"/>
    </row>
    <row r="498" spans="1:1" x14ac:dyDescent="0.15">
      <c r="A498" s="213"/>
    </row>
    <row r="499" spans="1:1" x14ac:dyDescent="0.15">
      <c r="A499" s="213"/>
    </row>
    <row r="500" spans="1:1" x14ac:dyDescent="0.15">
      <c r="A500" s="213"/>
    </row>
    <row r="501" spans="1:1" x14ac:dyDescent="0.15">
      <c r="A501" s="213"/>
    </row>
    <row r="502" spans="1:1" x14ac:dyDescent="0.15">
      <c r="A502" s="213"/>
    </row>
    <row r="503" spans="1:1" x14ac:dyDescent="0.15">
      <c r="A503" s="213"/>
    </row>
    <row r="504" spans="1:1" x14ac:dyDescent="0.15">
      <c r="A504" s="213"/>
    </row>
    <row r="505" spans="1:1" x14ac:dyDescent="0.15">
      <c r="A505" s="213"/>
    </row>
    <row r="506" spans="1:1" x14ac:dyDescent="0.15">
      <c r="A506" s="213"/>
    </row>
    <row r="507" spans="1:1" x14ac:dyDescent="0.15">
      <c r="A507" s="213"/>
    </row>
    <row r="508" spans="1:1" x14ac:dyDescent="0.15">
      <c r="A508" s="213"/>
    </row>
    <row r="509" spans="1:1" x14ac:dyDescent="0.15">
      <c r="A509" s="213"/>
    </row>
    <row r="510" spans="1:1" x14ac:dyDescent="0.15">
      <c r="A510" s="213"/>
    </row>
    <row r="511" spans="1:1" x14ac:dyDescent="0.15">
      <c r="A511" s="213"/>
    </row>
    <row r="512" spans="1:1" x14ac:dyDescent="0.15">
      <c r="A512" s="213"/>
    </row>
    <row r="513" spans="1:1" x14ac:dyDescent="0.15">
      <c r="A513" s="213"/>
    </row>
    <row r="514" spans="1:1" x14ac:dyDescent="0.15">
      <c r="A514" s="213"/>
    </row>
    <row r="515" spans="1:1" x14ac:dyDescent="0.15">
      <c r="A515" s="213"/>
    </row>
    <row r="516" spans="1:1" x14ac:dyDescent="0.15">
      <c r="A516" s="213"/>
    </row>
    <row r="517" spans="1:1" x14ac:dyDescent="0.15">
      <c r="A517" s="213"/>
    </row>
    <row r="518" spans="1:1" x14ac:dyDescent="0.15">
      <c r="A518" s="213"/>
    </row>
    <row r="519" spans="1:1" x14ac:dyDescent="0.15">
      <c r="A519" s="213"/>
    </row>
    <row r="520" spans="1:1" x14ac:dyDescent="0.15">
      <c r="A520" s="213"/>
    </row>
    <row r="521" spans="1:1" x14ac:dyDescent="0.15">
      <c r="A521" s="213"/>
    </row>
    <row r="522" spans="1:1" x14ac:dyDescent="0.15">
      <c r="A522" s="213"/>
    </row>
    <row r="523" spans="1:1" x14ac:dyDescent="0.15">
      <c r="A523" s="213"/>
    </row>
    <row r="524" spans="1:1" x14ac:dyDescent="0.15">
      <c r="A524" s="213"/>
    </row>
    <row r="525" spans="1:1" x14ac:dyDescent="0.15">
      <c r="A525" s="213"/>
    </row>
    <row r="526" spans="1:1" x14ac:dyDescent="0.15">
      <c r="A526" s="213"/>
    </row>
    <row r="527" spans="1:1" x14ac:dyDescent="0.15">
      <c r="A527" s="213"/>
    </row>
    <row r="528" spans="1:1" x14ac:dyDescent="0.15">
      <c r="A528" s="213"/>
    </row>
    <row r="529" spans="1:1" x14ac:dyDescent="0.15">
      <c r="A529" s="213"/>
    </row>
    <row r="530" spans="1:1" x14ac:dyDescent="0.15">
      <c r="A530" s="213"/>
    </row>
    <row r="531" spans="1:1" x14ac:dyDescent="0.15">
      <c r="A531" s="213"/>
    </row>
    <row r="532" spans="1:1" x14ac:dyDescent="0.15">
      <c r="A532" s="213"/>
    </row>
    <row r="533" spans="1:1" x14ac:dyDescent="0.15">
      <c r="A533" s="213"/>
    </row>
    <row r="534" spans="1:1" x14ac:dyDescent="0.15">
      <c r="A534" s="213"/>
    </row>
    <row r="535" spans="1:1" x14ac:dyDescent="0.15">
      <c r="A535" s="213"/>
    </row>
    <row r="536" spans="1:1" x14ac:dyDescent="0.15">
      <c r="A536" s="213"/>
    </row>
    <row r="537" spans="1:1" x14ac:dyDescent="0.15">
      <c r="A537" s="213"/>
    </row>
    <row r="538" spans="1:1" x14ac:dyDescent="0.15">
      <c r="A538" s="213"/>
    </row>
    <row r="539" spans="1:1" x14ac:dyDescent="0.15">
      <c r="A539" s="213"/>
    </row>
    <row r="540" spans="1:1" x14ac:dyDescent="0.15">
      <c r="A540" s="213"/>
    </row>
    <row r="541" spans="1:1" x14ac:dyDescent="0.15">
      <c r="A541" s="213"/>
    </row>
    <row r="542" spans="1:1" x14ac:dyDescent="0.15">
      <c r="A542" s="213"/>
    </row>
    <row r="543" spans="1:1" x14ac:dyDescent="0.15">
      <c r="A543" s="213"/>
    </row>
    <row r="544" spans="1:1" x14ac:dyDescent="0.15">
      <c r="A544" s="213"/>
    </row>
    <row r="545" spans="1:1" x14ac:dyDescent="0.15">
      <c r="A545" s="213"/>
    </row>
    <row r="546" spans="1:1" x14ac:dyDescent="0.15">
      <c r="A546" s="213"/>
    </row>
    <row r="547" spans="1:1" x14ac:dyDescent="0.15">
      <c r="A547" s="213"/>
    </row>
    <row r="548" spans="1:1" x14ac:dyDescent="0.15">
      <c r="A548" s="213"/>
    </row>
    <row r="549" spans="1:1" x14ac:dyDescent="0.15">
      <c r="A549" s="213"/>
    </row>
    <row r="550" spans="1:1" x14ac:dyDescent="0.15">
      <c r="A550" s="213"/>
    </row>
    <row r="551" spans="1:1" x14ac:dyDescent="0.15">
      <c r="A551" s="213"/>
    </row>
    <row r="552" spans="1:1" x14ac:dyDescent="0.15">
      <c r="A552" s="213"/>
    </row>
    <row r="553" spans="1:1" x14ac:dyDescent="0.15">
      <c r="A553" s="213"/>
    </row>
    <row r="554" spans="1:1" x14ac:dyDescent="0.15">
      <c r="A554" s="213"/>
    </row>
    <row r="555" spans="1:1" x14ac:dyDescent="0.15">
      <c r="A555" s="213"/>
    </row>
    <row r="556" spans="1:1" x14ac:dyDescent="0.15">
      <c r="A556" s="213"/>
    </row>
    <row r="557" spans="1:1" x14ac:dyDescent="0.15">
      <c r="A557" s="213"/>
    </row>
    <row r="558" spans="1:1" x14ac:dyDescent="0.15">
      <c r="A558" s="213"/>
    </row>
    <row r="559" spans="1:1" x14ac:dyDescent="0.15">
      <c r="A559" s="213"/>
    </row>
    <row r="560" spans="1:1" x14ac:dyDescent="0.15">
      <c r="A560" s="213"/>
    </row>
    <row r="561" spans="1:1" x14ac:dyDescent="0.15">
      <c r="A561" s="213"/>
    </row>
    <row r="562" spans="1:1" x14ac:dyDescent="0.15">
      <c r="A562" s="213"/>
    </row>
    <row r="563" spans="1:1" x14ac:dyDescent="0.15">
      <c r="A563" s="213"/>
    </row>
    <row r="564" spans="1:1" x14ac:dyDescent="0.15">
      <c r="A564" s="213"/>
    </row>
    <row r="565" spans="1:1" x14ac:dyDescent="0.15">
      <c r="A565" s="213"/>
    </row>
    <row r="566" spans="1:1" x14ac:dyDescent="0.15">
      <c r="A566" s="213"/>
    </row>
    <row r="567" spans="1:1" x14ac:dyDescent="0.15">
      <c r="A567" s="213"/>
    </row>
    <row r="568" spans="1:1" x14ac:dyDescent="0.15">
      <c r="A568" s="213"/>
    </row>
    <row r="569" spans="1:1" x14ac:dyDescent="0.15">
      <c r="A569" s="213"/>
    </row>
    <row r="570" spans="1:1" x14ac:dyDescent="0.15">
      <c r="A570" s="213"/>
    </row>
    <row r="571" spans="1:1" x14ac:dyDescent="0.15">
      <c r="A571" s="213"/>
    </row>
  </sheetData>
  <autoFilter ref="A3:L60"/>
  <mergeCells count="1">
    <mergeCell ref="H1:J1"/>
  </mergeCells>
  <printOptions horizontalCentered="1"/>
  <pageMargins left="0.5" right="0.5" top="0.75" bottom="0.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M27"/>
  <sheetViews>
    <sheetView workbookViewId="0">
      <pane xSplit="1" topLeftCell="B1" activePane="topRight" state="frozen"/>
      <selection pane="topRight" activeCell="N5" sqref="N5"/>
    </sheetView>
  </sheetViews>
  <sheetFormatPr baseColWidth="10" defaultColWidth="8.83203125" defaultRowHeight="13" x14ac:dyDescent="0.15"/>
  <cols>
    <col min="1" max="1" width="43" bestFit="1" customWidth="1"/>
    <col min="2" max="13" width="10.6640625" customWidth="1"/>
  </cols>
  <sheetData>
    <row r="1" spans="1:13" x14ac:dyDescent="0.15">
      <c r="A1" s="189"/>
      <c r="B1" s="190">
        <v>41456</v>
      </c>
      <c r="C1" s="190">
        <v>41487</v>
      </c>
      <c r="D1" s="190">
        <v>41518</v>
      </c>
      <c r="E1" s="190">
        <v>41548</v>
      </c>
      <c r="F1" s="190">
        <v>41579</v>
      </c>
      <c r="G1" s="190">
        <v>41609</v>
      </c>
      <c r="H1" s="190">
        <v>41640</v>
      </c>
      <c r="I1" s="190">
        <v>41671</v>
      </c>
      <c r="J1" s="190">
        <v>41699</v>
      </c>
      <c r="K1" s="190">
        <v>41730</v>
      </c>
      <c r="L1" s="190">
        <v>41760</v>
      </c>
      <c r="M1" s="190">
        <v>41791</v>
      </c>
    </row>
    <row r="2" spans="1:13" x14ac:dyDescent="0.15">
      <c r="A2" s="191" t="s">
        <v>132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x14ac:dyDescent="0.15">
      <c r="A3" s="172" t="s">
        <v>133</v>
      </c>
      <c r="B3" s="193">
        <v>0</v>
      </c>
      <c r="C3" s="193">
        <v>0</v>
      </c>
      <c r="D3" s="193">
        <v>0</v>
      </c>
      <c r="E3" s="193">
        <v>0</v>
      </c>
      <c r="F3" s="193">
        <v>0</v>
      </c>
      <c r="G3" s="193">
        <v>0</v>
      </c>
      <c r="H3" s="193">
        <v>0</v>
      </c>
      <c r="I3" s="193">
        <v>0</v>
      </c>
      <c r="J3" s="193">
        <v>0</v>
      </c>
      <c r="K3" s="193">
        <v>0</v>
      </c>
      <c r="L3" s="193">
        <v>0</v>
      </c>
      <c r="M3" s="193">
        <v>0</v>
      </c>
    </row>
    <row r="4" spans="1:13" x14ac:dyDescent="0.15">
      <c r="A4" s="164" t="s">
        <v>134</v>
      </c>
      <c r="B4" s="194">
        <v>0</v>
      </c>
      <c r="C4" s="194">
        <v>0</v>
      </c>
      <c r="D4" s="194">
        <v>0</v>
      </c>
      <c r="E4" s="194">
        <v>0</v>
      </c>
      <c r="F4" s="194">
        <v>0</v>
      </c>
      <c r="G4" s="194">
        <v>0</v>
      </c>
      <c r="H4" s="194">
        <v>0</v>
      </c>
      <c r="I4" s="194">
        <v>0</v>
      </c>
      <c r="J4" s="194">
        <v>0</v>
      </c>
      <c r="K4" s="194">
        <v>0</v>
      </c>
      <c r="L4" s="194">
        <v>0</v>
      </c>
      <c r="M4" s="194">
        <v>0</v>
      </c>
    </row>
    <row r="5" spans="1:13" ht="16" x14ac:dyDescent="0.3">
      <c r="A5" s="164" t="s">
        <v>135</v>
      </c>
      <c r="B5" s="195">
        <v>0</v>
      </c>
      <c r="C5" s="195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</row>
    <row r="6" spans="1:13" ht="16" x14ac:dyDescent="0.3">
      <c r="A6" s="164" t="s">
        <v>136</v>
      </c>
      <c r="B6" s="196">
        <f t="shared" ref="B6:G6" si="0">+B3-B4+B5</f>
        <v>0</v>
      </c>
      <c r="C6" s="196">
        <f t="shared" si="0"/>
        <v>0</v>
      </c>
      <c r="D6" s="196">
        <f t="shared" si="0"/>
        <v>0</v>
      </c>
      <c r="E6" s="196">
        <f t="shared" si="0"/>
        <v>0</v>
      </c>
      <c r="F6" s="196">
        <f t="shared" si="0"/>
        <v>0</v>
      </c>
      <c r="G6" s="196">
        <f t="shared" si="0"/>
        <v>0</v>
      </c>
      <c r="H6" s="196">
        <f t="shared" ref="H6:M6" si="1">+H3-H4+H5</f>
        <v>0</v>
      </c>
      <c r="I6" s="196">
        <f t="shared" si="1"/>
        <v>0</v>
      </c>
      <c r="J6" s="196">
        <f t="shared" si="1"/>
        <v>0</v>
      </c>
      <c r="K6" s="196">
        <f t="shared" si="1"/>
        <v>0</v>
      </c>
      <c r="L6" s="196">
        <f t="shared" si="1"/>
        <v>0</v>
      </c>
      <c r="M6" s="196">
        <f t="shared" si="1"/>
        <v>0</v>
      </c>
    </row>
    <row r="7" spans="1:13" x14ac:dyDescent="0.15">
      <c r="A7" s="16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x14ac:dyDescent="0.15">
      <c r="A8" s="172" t="s">
        <v>137</v>
      </c>
      <c r="B8" s="193">
        <v>0</v>
      </c>
      <c r="C8" s="193">
        <v>0</v>
      </c>
      <c r="D8" s="193">
        <v>0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</row>
    <row r="9" spans="1:13" x14ac:dyDescent="0.15">
      <c r="A9" s="164" t="s">
        <v>138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</row>
    <row r="10" spans="1:13" x14ac:dyDescent="0.15">
      <c r="A10" s="162" t="s">
        <v>139</v>
      </c>
      <c r="B10" s="194">
        <f t="shared" ref="B10:C10" si="2">SUM(B9:B9)+B8</f>
        <v>0</v>
      </c>
      <c r="C10" s="194">
        <f t="shared" si="2"/>
        <v>0</v>
      </c>
      <c r="D10" s="194">
        <f t="shared" ref="D10:G10" si="3">SUM(D9:D9)+D8</f>
        <v>0</v>
      </c>
      <c r="E10" s="194">
        <f t="shared" si="3"/>
        <v>0</v>
      </c>
      <c r="F10" s="194">
        <f t="shared" si="3"/>
        <v>0</v>
      </c>
      <c r="G10" s="194">
        <f t="shared" si="3"/>
        <v>0</v>
      </c>
      <c r="H10" s="194">
        <f t="shared" ref="H10:M10" si="4">SUM(H9:H9)+H8</f>
        <v>0</v>
      </c>
      <c r="I10" s="194">
        <f t="shared" si="4"/>
        <v>0</v>
      </c>
      <c r="J10" s="194">
        <f t="shared" si="4"/>
        <v>0</v>
      </c>
      <c r="K10" s="194">
        <f t="shared" si="4"/>
        <v>0</v>
      </c>
      <c r="L10" s="194">
        <f t="shared" si="4"/>
        <v>0</v>
      </c>
      <c r="M10" s="194">
        <f t="shared" si="4"/>
        <v>0</v>
      </c>
    </row>
    <row r="11" spans="1:13" x14ac:dyDescent="0.15">
      <c r="A11" s="162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1:13" x14ac:dyDescent="0.15">
      <c r="A12" s="164" t="s">
        <v>140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</row>
    <row r="13" spans="1:13" x14ac:dyDescent="0.15">
      <c r="A13" s="164"/>
      <c r="B13" s="194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</row>
    <row r="14" spans="1:13" x14ac:dyDescent="0.15">
      <c r="A14" s="164"/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</row>
    <row r="15" spans="1:13" x14ac:dyDescent="0.15">
      <c r="A15" s="164"/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</row>
    <row r="16" spans="1:13" x14ac:dyDescent="0.15">
      <c r="A16" s="16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  <row r="17" spans="1:13" x14ac:dyDescent="0.15">
      <c r="A17" s="16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3" x14ac:dyDescent="0.15">
      <c r="A18" s="16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 x14ac:dyDescent="0.15">
      <c r="A19" s="16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13" x14ac:dyDescent="0.15">
      <c r="A20" s="16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13" x14ac:dyDescent="0.15">
      <c r="A21" s="16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13" x14ac:dyDescent="0.15">
      <c r="A22" s="164" t="s">
        <v>141</v>
      </c>
      <c r="B22" s="194">
        <f>SUM(B12:B21)</f>
        <v>0</v>
      </c>
      <c r="C22" s="194">
        <f>SUM(C12:C21)</f>
        <v>0</v>
      </c>
      <c r="D22" s="194">
        <f t="shared" ref="D22:G22" si="5">SUM(D12:D21)</f>
        <v>0</v>
      </c>
      <c r="E22" s="194">
        <f t="shared" si="5"/>
        <v>0</v>
      </c>
      <c r="F22" s="194">
        <f t="shared" si="5"/>
        <v>0</v>
      </c>
      <c r="G22" s="194">
        <f t="shared" si="5"/>
        <v>0</v>
      </c>
      <c r="H22" s="194">
        <f t="shared" ref="H22:M22" si="6">SUM(H12:H21)</f>
        <v>0</v>
      </c>
      <c r="I22" s="194">
        <f t="shared" si="6"/>
        <v>0</v>
      </c>
      <c r="J22" s="194">
        <f t="shared" si="6"/>
        <v>0</v>
      </c>
      <c r="K22" s="194">
        <f t="shared" si="6"/>
        <v>0</v>
      </c>
      <c r="L22" s="194">
        <f t="shared" si="6"/>
        <v>0</v>
      </c>
      <c r="M22" s="194">
        <f t="shared" si="6"/>
        <v>0</v>
      </c>
    </row>
    <row r="23" spans="1:13" x14ac:dyDescent="0.15">
      <c r="A23" s="16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  <row r="24" spans="1:13" ht="16" x14ac:dyDescent="0.3">
      <c r="A24" s="164" t="s">
        <v>142</v>
      </c>
      <c r="B24" s="197">
        <f>+B10-B22</f>
        <v>0</v>
      </c>
      <c r="C24" s="197">
        <f>+C10-C22</f>
        <v>0</v>
      </c>
      <c r="D24" s="197">
        <f t="shared" ref="D24:G24" si="7">+D10-D22</f>
        <v>0</v>
      </c>
      <c r="E24" s="197">
        <f t="shared" si="7"/>
        <v>0</v>
      </c>
      <c r="F24" s="197">
        <f t="shared" si="7"/>
        <v>0</v>
      </c>
      <c r="G24" s="197">
        <f t="shared" si="7"/>
        <v>0</v>
      </c>
      <c r="H24" s="197">
        <f t="shared" ref="H24:M24" si="8">+H10-H22</f>
        <v>0</v>
      </c>
      <c r="I24" s="197">
        <f t="shared" si="8"/>
        <v>0</v>
      </c>
      <c r="J24" s="197">
        <f t="shared" si="8"/>
        <v>0</v>
      </c>
      <c r="K24" s="197">
        <f t="shared" si="8"/>
        <v>0</v>
      </c>
      <c r="L24" s="197">
        <f t="shared" si="8"/>
        <v>0</v>
      </c>
      <c r="M24" s="197">
        <f t="shared" si="8"/>
        <v>0</v>
      </c>
    </row>
    <row r="25" spans="1:13" x14ac:dyDescent="0.15">
      <c r="A25" s="164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1:13" x14ac:dyDescent="0.15">
      <c r="A26" s="162" t="s">
        <v>143</v>
      </c>
      <c r="B26" s="199">
        <f t="shared" ref="B26:G26" si="9">+B24-B6</f>
        <v>0</v>
      </c>
      <c r="C26" s="199">
        <f t="shared" si="9"/>
        <v>0</v>
      </c>
      <c r="D26" s="199">
        <f t="shared" si="9"/>
        <v>0</v>
      </c>
      <c r="E26" s="199">
        <f t="shared" si="9"/>
        <v>0</v>
      </c>
      <c r="F26" s="199">
        <f t="shared" si="9"/>
        <v>0</v>
      </c>
      <c r="G26" s="199">
        <f t="shared" si="9"/>
        <v>0</v>
      </c>
      <c r="H26" s="199">
        <f t="shared" ref="H26:M26" si="10">+H24-H6</f>
        <v>0</v>
      </c>
      <c r="I26" s="199">
        <f t="shared" si="10"/>
        <v>0</v>
      </c>
      <c r="J26" s="199">
        <f t="shared" si="10"/>
        <v>0</v>
      </c>
      <c r="K26" s="199">
        <f t="shared" si="10"/>
        <v>0</v>
      </c>
      <c r="L26" s="199">
        <f t="shared" si="10"/>
        <v>0</v>
      </c>
      <c r="M26" s="199">
        <f t="shared" si="10"/>
        <v>0</v>
      </c>
    </row>
    <row r="27" spans="1:13" s="3" customFormat="1" x14ac:dyDescent="0.15">
      <c r="B27" s="200" t="s">
        <v>144</v>
      </c>
      <c r="C27" s="200" t="s">
        <v>144</v>
      </c>
      <c r="D27" s="200" t="s">
        <v>144</v>
      </c>
      <c r="E27" s="200" t="s">
        <v>144</v>
      </c>
      <c r="F27" s="200" t="s">
        <v>144</v>
      </c>
      <c r="G27" s="200" t="s">
        <v>144</v>
      </c>
      <c r="H27" s="200" t="s">
        <v>144</v>
      </c>
      <c r="I27" s="200" t="s">
        <v>144</v>
      </c>
      <c r="J27" s="200" t="s">
        <v>144</v>
      </c>
      <c r="K27" s="200" t="s">
        <v>144</v>
      </c>
      <c r="L27" s="200" t="s">
        <v>144</v>
      </c>
      <c r="M27" s="200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L34"/>
  <sheetViews>
    <sheetView workbookViewId="0">
      <selection activeCell="A3" sqref="A3"/>
    </sheetView>
  </sheetViews>
  <sheetFormatPr baseColWidth="10" defaultColWidth="8.83203125" defaultRowHeight="13" x14ac:dyDescent="0.15"/>
  <cols>
    <col min="1" max="1" width="10.6640625" customWidth="1"/>
    <col min="3" max="3" width="9.83203125" customWidth="1"/>
    <col min="4" max="4" width="10.1640625" customWidth="1"/>
    <col min="8" max="8" width="10.6640625" customWidth="1"/>
    <col min="9" max="9" width="12.6640625" customWidth="1"/>
    <col min="10" max="10" width="10.33203125" bestFit="1" customWidth="1"/>
  </cols>
  <sheetData>
    <row r="1" spans="1:12" x14ac:dyDescent="0.15">
      <c r="A1" s="4" t="s">
        <v>70</v>
      </c>
    </row>
    <row r="2" spans="1:12" x14ac:dyDescent="0.15">
      <c r="A2" s="4" t="s">
        <v>68</v>
      </c>
    </row>
    <row r="3" spans="1:12" x14ac:dyDescent="0.15">
      <c r="A3" s="4" t="s">
        <v>65</v>
      </c>
    </row>
    <row r="4" spans="1:12" x14ac:dyDescent="0.15">
      <c r="A4" s="4"/>
      <c r="D4" s="72">
        <v>40360</v>
      </c>
      <c r="E4" s="5" t="s">
        <v>63</v>
      </c>
    </row>
    <row r="5" spans="1:12" x14ac:dyDescent="0.15">
      <c r="A5" s="4" t="s">
        <v>62</v>
      </c>
      <c r="D5">
        <v>0</v>
      </c>
      <c r="E5">
        <v>0</v>
      </c>
    </row>
    <row r="7" spans="1:12" x14ac:dyDescent="0.15">
      <c r="A7" s="78" t="s">
        <v>0</v>
      </c>
      <c r="B7" s="79"/>
      <c r="C7" s="79"/>
      <c r="D7" s="79"/>
      <c r="E7" s="79"/>
      <c r="F7" s="79"/>
      <c r="G7" s="79"/>
      <c r="H7" s="79"/>
      <c r="I7" s="80">
        <v>1000</v>
      </c>
      <c r="J7" s="67"/>
    </row>
    <row r="8" spans="1:12" x14ac:dyDescent="0.15">
      <c r="A8" s="4"/>
      <c r="I8" s="44"/>
      <c r="J8" s="67"/>
    </row>
    <row r="9" spans="1:12" x14ac:dyDescent="0.15">
      <c r="A9" s="78" t="s">
        <v>58</v>
      </c>
      <c r="B9" s="79"/>
      <c r="C9" s="79"/>
      <c r="D9" s="79"/>
      <c r="E9" s="79"/>
      <c r="F9" s="79"/>
      <c r="G9" s="79"/>
      <c r="H9" s="79"/>
      <c r="I9" s="85"/>
    </row>
    <row r="10" spans="1:12" x14ac:dyDescent="0.15">
      <c r="A10" s="5" t="s">
        <v>10</v>
      </c>
      <c r="B10" s="5" t="s">
        <v>13</v>
      </c>
      <c r="C10" s="4" t="s">
        <v>14</v>
      </c>
      <c r="D10" s="4"/>
      <c r="E10" s="4" t="s">
        <v>9</v>
      </c>
      <c r="G10" s="4"/>
      <c r="H10" s="5" t="s">
        <v>60</v>
      </c>
      <c r="I10" s="4" t="s">
        <v>11</v>
      </c>
    </row>
    <row r="11" spans="1:12" ht="14" thickBot="1" x14ac:dyDescent="0.2">
      <c r="A11" s="71"/>
      <c r="B11" s="37"/>
      <c r="D11" s="37"/>
      <c r="E11" s="76"/>
      <c r="G11" s="37"/>
      <c r="I11" s="64">
        <v>0</v>
      </c>
      <c r="J11" s="37"/>
      <c r="K11" s="37"/>
      <c r="L11" s="37"/>
    </row>
    <row r="12" spans="1:12" x14ac:dyDescent="0.15">
      <c r="A12" s="71"/>
      <c r="B12" s="37"/>
      <c r="C12" s="37"/>
      <c r="D12" s="37"/>
      <c r="E12" s="37"/>
      <c r="F12" s="37"/>
      <c r="G12" s="37"/>
      <c r="H12" s="4" t="s">
        <v>59</v>
      </c>
      <c r="I12" s="63">
        <f>SUM(I11:I11)</f>
        <v>0</v>
      </c>
      <c r="J12" s="37"/>
      <c r="K12" s="37"/>
      <c r="L12" s="37"/>
    </row>
    <row r="13" spans="1:12" x14ac:dyDescent="0.15">
      <c r="A13" s="71"/>
      <c r="B13" s="37"/>
      <c r="C13" s="37"/>
      <c r="D13" s="37"/>
      <c r="E13" s="37"/>
      <c r="F13" s="37"/>
      <c r="G13" s="37"/>
      <c r="H13" s="4"/>
      <c r="I13" s="63"/>
      <c r="J13" s="37"/>
      <c r="K13" s="37"/>
      <c r="L13" s="37"/>
    </row>
    <row r="14" spans="1:12" x14ac:dyDescent="0.15">
      <c r="A14" s="78" t="s">
        <v>8</v>
      </c>
      <c r="B14" s="78"/>
      <c r="C14" s="78"/>
      <c r="D14" s="78"/>
      <c r="E14" s="78"/>
      <c r="F14" s="78"/>
      <c r="G14" s="79"/>
      <c r="H14" s="79"/>
      <c r="I14" s="79"/>
    </row>
    <row r="15" spans="1:12" x14ac:dyDescent="0.15">
      <c r="A15" s="5" t="s">
        <v>10</v>
      </c>
      <c r="B15" s="5" t="s">
        <v>9</v>
      </c>
      <c r="C15" s="4"/>
      <c r="D15" s="4"/>
      <c r="E15" s="4"/>
      <c r="G15" s="4"/>
      <c r="H15" s="14" t="s">
        <v>61</v>
      </c>
      <c r="I15" s="5" t="s">
        <v>11</v>
      </c>
    </row>
    <row r="16" spans="1:12" x14ac:dyDescent="0.15">
      <c r="A16" s="65"/>
      <c r="B16" s="70"/>
      <c r="C16" s="37"/>
      <c r="D16" s="37"/>
      <c r="E16" s="37"/>
      <c r="F16" s="37"/>
      <c r="G16" s="37"/>
      <c r="H16" s="73"/>
      <c r="I16" s="74">
        <v>0</v>
      </c>
    </row>
    <row r="17" spans="1:10" ht="14" thickBot="1" x14ac:dyDescent="0.2">
      <c r="A17" s="65"/>
      <c r="B17" s="70"/>
      <c r="C17" s="37"/>
      <c r="D17" s="37"/>
      <c r="E17" s="37"/>
      <c r="H17" s="3"/>
      <c r="I17" s="59">
        <v>0</v>
      </c>
    </row>
    <row r="18" spans="1:10" x14ac:dyDescent="0.15">
      <c r="A18" s="3"/>
      <c r="B18" s="3"/>
      <c r="I18" s="44">
        <f>SUM(I16:I17)</f>
        <v>0</v>
      </c>
    </row>
    <row r="19" spans="1:10" x14ac:dyDescent="0.15">
      <c r="A19" s="3"/>
      <c r="B19" s="3"/>
    </row>
    <row r="20" spans="1:10" x14ac:dyDescent="0.15">
      <c r="A20" s="4" t="s">
        <v>12</v>
      </c>
    </row>
    <row r="21" spans="1:10" x14ac:dyDescent="0.15">
      <c r="A21" s="5" t="s">
        <v>10</v>
      </c>
      <c r="B21" s="5" t="s">
        <v>13</v>
      </c>
      <c r="C21" s="4" t="s">
        <v>14</v>
      </c>
      <c r="D21" s="4"/>
      <c r="F21" s="4" t="s">
        <v>9</v>
      </c>
      <c r="G21" s="4"/>
      <c r="H21" s="5" t="s">
        <v>60</v>
      </c>
      <c r="I21" s="4" t="s">
        <v>11</v>
      </c>
    </row>
    <row r="22" spans="1:10" ht="14" thickBot="1" x14ac:dyDescent="0.2">
      <c r="A22" s="66"/>
      <c r="C22" s="37"/>
      <c r="F22" s="37"/>
      <c r="I22" s="59">
        <v>0</v>
      </c>
    </row>
    <row r="23" spans="1:10" x14ac:dyDescent="0.15">
      <c r="I23" s="44">
        <f>SUM(I22:I22)</f>
        <v>0</v>
      </c>
    </row>
    <row r="24" spans="1:10" x14ac:dyDescent="0.15">
      <c r="I24" s="44"/>
    </row>
    <row r="25" spans="1:10" x14ac:dyDescent="0.15">
      <c r="I25" s="44"/>
    </row>
    <row r="26" spans="1:10" x14ac:dyDescent="0.15">
      <c r="A26" s="4" t="s">
        <v>1</v>
      </c>
      <c r="I26" s="7">
        <f>+I7+I18-I23</f>
        <v>1000</v>
      </c>
    </row>
    <row r="27" spans="1:10" x14ac:dyDescent="0.15">
      <c r="J27" s="67"/>
    </row>
    <row r="28" spans="1:10" x14ac:dyDescent="0.15">
      <c r="A28" s="76" t="s">
        <v>67</v>
      </c>
      <c r="I28" s="67"/>
    </row>
    <row r="31" spans="1:10" ht="14" thickBot="1" x14ac:dyDescent="0.2">
      <c r="A31" s="13"/>
      <c r="B31" s="13"/>
      <c r="C31" s="13"/>
      <c r="D31" s="13"/>
      <c r="E31" s="13"/>
      <c r="F31" s="13"/>
    </row>
    <row r="32" spans="1:10" x14ac:dyDescent="0.15">
      <c r="A32" s="76" t="s">
        <v>90</v>
      </c>
    </row>
    <row r="33" spans="1:1" x14ac:dyDescent="0.15">
      <c r="A33" t="s">
        <v>15</v>
      </c>
    </row>
    <row r="34" spans="1:1" x14ac:dyDescent="0.15">
      <c r="A34" t="s">
        <v>16</v>
      </c>
    </row>
  </sheetData>
  <pageMargins left="0.75" right="0.25" top="0.5" bottom="0.5" header="0" footer="0"/>
  <pageSetup orientation="portrait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Q420"/>
  <sheetViews>
    <sheetView zoomScale="85" workbookViewId="0">
      <pane ySplit="13" topLeftCell="A14" activePane="bottomLeft" state="frozen"/>
      <selection pane="bottomLeft" activeCell="S20" sqref="S20"/>
    </sheetView>
  </sheetViews>
  <sheetFormatPr baseColWidth="10" defaultColWidth="8.83203125" defaultRowHeight="13" x14ac:dyDescent="0.15"/>
  <cols>
    <col min="1" max="1" width="39.33203125" customWidth="1"/>
    <col min="2" max="2" width="10.5" customWidth="1"/>
    <col min="3" max="3" width="1.1640625" customWidth="1"/>
    <col min="4" max="6" width="14.33203125" hidden="1" customWidth="1"/>
    <col min="7" max="7" width="0.83203125" hidden="1" customWidth="1"/>
    <col min="8" max="10" width="14.33203125" customWidth="1"/>
    <col min="11" max="11" width="0.83203125" customWidth="1"/>
    <col min="12" max="14" width="14.33203125" customWidth="1"/>
    <col min="15" max="15" width="0.83203125" customWidth="1"/>
    <col min="16" max="16" width="14.33203125" hidden="1" customWidth="1"/>
    <col min="17" max="17" width="12.6640625" hidden="1" customWidth="1"/>
  </cols>
  <sheetData>
    <row r="1" spans="1:17" x14ac:dyDescent="0.15">
      <c r="B1" s="14" t="s">
        <v>57</v>
      </c>
      <c r="D1" s="43"/>
      <c r="E1" s="6" t="s">
        <v>184</v>
      </c>
      <c r="F1" s="43"/>
      <c r="L1" s="228">
        <f ca="1">TODAY()</f>
        <v>42631</v>
      </c>
      <c r="M1" s="228"/>
      <c r="N1" s="228"/>
      <c r="O1" s="81"/>
    </row>
    <row r="2" spans="1:17" x14ac:dyDescent="0.15">
      <c r="A2" s="4" t="s">
        <v>70</v>
      </c>
      <c r="B2" s="82">
        <v>40725</v>
      </c>
      <c r="C2" s="4"/>
      <c r="I2" s="41"/>
      <c r="J2" s="41"/>
      <c r="K2" s="41"/>
      <c r="L2" s="41"/>
      <c r="M2" s="41"/>
      <c r="N2" s="41"/>
      <c r="O2" s="81"/>
    </row>
    <row r="3" spans="1:17" x14ac:dyDescent="0.15">
      <c r="A3" s="4" t="s">
        <v>71</v>
      </c>
      <c r="B3" s="3" t="s">
        <v>73</v>
      </c>
      <c r="C3" s="4"/>
      <c r="E3" s="5" t="s">
        <v>41</v>
      </c>
      <c r="G3" s="5"/>
      <c r="I3" s="5" t="s">
        <v>39</v>
      </c>
      <c r="J3" s="43">
        <v>40360</v>
      </c>
      <c r="K3" s="5"/>
      <c r="M3" s="5" t="s">
        <v>32</v>
      </c>
      <c r="O3" s="5"/>
      <c r="P3" s="5" t="s">
        <v>5</v>
      </c>
    </row>
    <row r="4" spans="1:17" ht="14" thickBot="1" x14ac:dyDescent="0.2">
      <c r="A4" s="17" t="s">
        <v>72</v>
      </c>
      <c r="B4" s="83">
        <v>41090</v>
      </c>
      <c r="C4" s="33"/>
      <c r="D4" s="8"/>
      <c r="E4" s="18" t="s">
        <v>42</v>
      </c>
      <c r="F4" s="8"/>
      <c r="G4" s="9"/>
      <c r="I4" s="18" t="s">
        <v>40</v>
      </c>
      <c r="J4" s="69">
        <f>+F1</f>
        <v>0</v>
      </c>
      <c r="K4" s="9"/>
      <c r="M4" s="18" t="s">
        <v>64</v>
      </c>
      <c r="O4" s="9"/>
      <c r="P4" s="18" t="s">
        <v>4</v>
      </c>
    </row>
    <row r="6" spans="1:17" x14ac:dyDescent="0.15">
      <c r="A6" s="4" t="s">
        <v>0</v>
      </c>
      <c r="D6" s="21" t="s">
        <v>52</v>
      </c>
      <c r="E6" s="26">
        <v>1000</v>
      </c>
      <c r="F6" s="2"/>
      <c r="G6" s="26"/>
      <c r="H6" s="21" t="s">
        <v>52</v>
      </c>
      <c r="I6" s="26">
        <v>1000</v>
      </c>
      <c r="J6" s="21"/>
      <c r="K6" s="21"/>
      <c r="L6" s="21" t="s">
        <v>52</v>
      </c>
      <c r="M6" s="26">
        <v>1000</v>
      </c>
      <c r="O6" s="21"/>
      <c r="P6" s="7">
        <v>5825.11</v>
      </c>
    </row>
    <row r="7" spans="1:17" x14ac:dyDescent="0.15">
      <c r="A7" s="1" t="s">
        <v>69</v>
      </c>
      <c r="D7" s="37" t="s">
        <v>50</v>
      </c>
      <c r="E7" s="25">
        <f>+D62</f>
        <v>0</v>
      </c>
      <c r="F7" s="15"/>
      <c r="G7" s="25"/>
      <c r="H7" s="37" t="s">
        <v>50</v>
      </c>
      <c r="I7" s="25">
        <f>+H62</f>
        <v>0</v>
      </c>
      <c r="J7" s="24"/>
      <c r="K7" s="24"/>
      <c r="L7" s="37" t="s">
        <v>50</v>
      </c>
      <c r="M7" s="15">
        <f>+L62</f>
        <v>2800</v>
      </c>
      <c r="N7" s="37"/>
      <c r="O7" s="24"/>
      <c r="P7" s="15">
        <f>+I7-M7</f>
        <v>-2800</v>
      </c>
    </row>
    <row r="8" spans="1:17" ht="14" thickBot="1" x14ac:dyDescent="0.2">
      <c r="A8" s="1" t="s">
        <v>2</v>
      </c>
      <c r="D8" s="37" t="s">
        <v>51</v>
      </c>
      <c r="E8" s="25">
        <f>+E62</f>
        <v>0</v>
      </c>
      <c r="F8" s="2"/>
      <c r="G8" s="25"/>
      <c r="H8" s="37" t="s">
        <v>51</v>
      </c>
      <c r="I8" s="25">
        <f>+I62</f>
        <v>0</v>
      </c>
      <c r="J8" s="24"/>
      <c r="K8" s="24"/>
      <c r="L8" s="37" t="s">
        <v>51</v>
      </c>
      <c r="M8" s="15">
        <f>+M62</f>
        <v>3800</v>
      </c>
      <c r="N8" s="37"/>
      <c r="O8" s="24"/>
      <c r="P8" s="15">
        <f>+M8-I8</f>
        <v>3800</v>
      </c>
    </row>
    <row r="9" spans="1:17" ht="14" thickBot="1" x14ac:dyDescent="0.2">
      <c r="A9" s="1"/>
      <c r="D9" s="4" t="s">
        <v>53</v>
      </c>
      <c r="E9" s="23">
        <f>+E6+E7-E8</f>
        <v>1000</v>
      </c>
      <c r="F9" s="15"/>
      <c r="G9" s="32"/>
      <c r="H9" s="4" t="s">
        <v>53</v>
      </c>
      <c r="I9" s="11">
        <f>+I6+I7-I8</f>
        <v>1000</v>
      </c>
      <c r="J9" s="21"/>
      <c r="K9" s="21"/>
      <c r="L9" s="4" t="s">
        <v>53</v>
      </c>
      <c r="M9" s="11">
        <f>+M6+M7-M8</f>
        <v>0</v>
      </c>
      <c r="O9" s="22"/>
      <c r="P9" s="11">
        <f>+P6+P7-P8</f>
        <v>-774.89000000000033</v>
      </c>
    </row>
    <row r="10" spans="1:17" ht="14" thickTop="1" x14ac:dyDescent="0.15">
      <c r="A10" s="4" t="s">
        <v>1</v>
      </c>
    </row>
    <row r="11" spans="1:17" ht="14" thickBot="1" x14ac:dyDescent="0.2">
      <c r="F11" s="2"/>
    </row>
    <row r="12" spans="1:17" x14ac:dyDescent="0.15">
      <c r="D12" s="229" t="s">
        <v>33</v>
      </c>
      <c r="E12" s="230"/>
      <c r="F12" s="231"/>
      <c r="G12" s="9"/>
      <c r="H12" s="229" t="s">
        <v>31</v>
      </c>
      <c r="I12" s="230"/>
      <c r="J12" s="231"/>
      <c r="K12" s="9"/>
      <c r="L12" s="229" t="s">
        <v>32</v>
      </c>
      <c r="M12" s="230"/>
      <c r="N12" s="231"/>
      <c r="O12" s="9"/>
      <c r="P12" s="30" t="s">
        <v>37</v>
      </c>
    </row>
    <row r="13" spans="1:17" x14ac:dyDescent="0.15">
      <c r="D13" s="27" t="s">
        <v>28</v>
      </c>
      <c r="E13" s="9" t="s">
        <v>29</v>
      </c>
      <c r="F13" s="28" t="s">
        <v>30</v>
      </c>
      <c r="G13" s="9"/>
      <c r="H13" s="27" t="s">
        <v>28</v>
      </c>
      <c r="I13" s="9" t="s">
        <v>29</v>
      </c>
      <c r="J13" s="28" t="s">
        <v>30</v>
      </c>
      <c r="K13" s="9"/>
      <c r="L13" s="27" t="s">
        <v>28</v>
      </c>
      <c r="M13" s="9" t="s">
        <v>29</v>
      </c>
      <c r="N13" s="28" t="s">
        <v>30</v>
      </c>
      <c r="O13" s="9"/>
      <c r="P13" s="31" t="s">
        <v>38</v>
      </c>
    </row>
    <row r="14" spans="1:17" x14ac:dyDescent="0.15">
      <c r="A14" s="6" t="s">
        <v>3</v>
      </c>
      <c r="B14" s="44">
        <v>5</v>
      </c>
      <c r="C14" s="3"/>
      <c r="D14" s="45"/>
      <c r="E14" s="46"/>
      <c r="F14" s="47"/>
      <c r="G14" s="46"/>
      <c r="H14" s="45"/>
      <c r="I14" s="46"/>
      <c r="J14" s="47"/>
      <c r="K14" s="46"/>
      <c r="L14" s="45"/>
      <c r="M14" s="46"/>
      <c r="N14" s="47"/>
      <c r="O14" s="46"/>
      <c r="P14" s="48"/>
      <c r="Q14" s="49">
        <f>IF(L14&gt;0,+M14/L14,0)</f>
        <v>0</v>
      </c>
    </row>
    <row r="15" spans="1:17" x14ac:dyDescent="0.15">
      <c r="A15" s="77" t="s">
        <v>87</v>
      </c>
      <c r="B15" s="44">
        <v>0.75</v>
      </c>
      <c r="C15" s="3"/>
      <c r="D15" s="45">
        <f>+B18*B15</f>
        <v>0</v>
      </c>
      <c r="E15" s="46"/>
      <c r="F15" s="47">
        <f>+D15-E15</f>
        <v>0</v>
      </c>
      <c r="G15" s="46"/>
      <c r="H15" s="45">
        <f>+B19*B15</f>
        <v>0</v>
      </c>
      <c r="I15" s="46"/>
      <c r="J15" s="47">
        <f>+H15-I15</f>
        <v>0</v>
      </c>
      <c r="K15" s="46"/>
      <c r="L15" s="45">
        <f>+B17*B15</f>
        <v>375</v>
      </c>
      <c r="M15" s="46"/>
      <c r="N15" s="47">
        <f>+L15-M15</f>
        <v>375</v>
      </c>
      <c r="O15" s="46"/>
      <c r="P15" s="48">
        <f>+J15-N15</f>
        <v>-375</v>
      </c>
      <c r="Q15" s="49"/>
    </row>
    <row r="16" spans="1:17" x14ac:dyDescent="0.15">
      <c r="A16" s="77" t="s">
        <v>86</v>
      </c>
      <c r="B16" s="44">
        <v>4.25</v>
      </c>
      <c r="C16" s="3"/>
      <c r="D16" s="50"/>
      <c r="E16" s="46">
        <f>+B18*B16</f>
        <v>0</v>
      </c>
      <c r="F16" s="47">
        <f>+D16-E16</f>
        <v>0</v>
      </c>
      <c r="G16" s="46"/>
      <c r="H16" s="45"/>
      <c r="I16" s="46">
        <f>+B19*B16</f>
        <v>0</v>
      </c>
      <c r="J16" s="47"/>
      <c r="K16" s="46"/>
      <c r="L16" s="45"/>
      <c r="M16" s="46">
        <f>+B17*B16</f>
        <v>2125</v>
      </c>
      <c r="N16" s="47">
        <f>+L16-M16</f>
        <v>-2125</v>
      </c>
      <c r="O16" s="46"/>
      <c r="P16" s="48">
        <f>+J16-N16</f>
        <v>2125</v>
      </c>
      <c r="Q16" s="44"/>
    </row>
    <row r="17" spans="1:17" x14ac:dyDescent="0.15">
      <c r="A17" s="1" t="s">
        <v>34</v>
      </c>
      <c r="B17" s="3">
        <v>500</v>
      </c>
      <c r="C17" s="3"/>
      <c r="D17" s="45"/>
      <c r="E17" s="46"/>
      <c r="F17" s="47"/>
      <c r="G17" s="46"/>
      <c r="H17" s="45"/>
      <c r="I17" s="46"/>
      <c r="J17" s="47"/>
      <c r="K17" s="46"/>
      <c r="L17" s="45"/>
      <c r="M17" s="46"/>
      <c r="N17" s="47"/>
      <c r="O17" s="46"/>
      <c r="P17" s="48"/>
      <c r="Q17" s="44"/>
    </row>
    <row r="18" spans="1:17" x14ac:dyDescent="0.15">
      <c r="A18" s="1" t="s">
        <v>35</v>
      </c>
      <c r="B18" s="3">
        <v>0</v>
      </c>
      <c r="C18" s="3"/>
      <c r="D18" s="45"/>
      <c r="E18" s="46"/>
      <c r="F18" s="47"/>
      <c r="G18" s="46"/>
      <c r="H18" s="45"/>
      <c r="I18" s="46"/>
      <c r="J18" s="47"/>
      <c r="K18" s="46"/>
      <c r="L18" s="45"/>
      <c r="M18" s="46"/>
      <c r="N18" s="47"/>
      <c r="O18" s="46"/>
      <c r="P18" s="48"/>
      <c r="Q18" s="44"/>
    </row>
    <row r="19" spans="1:17" x14ac:dyDescent="0.15">
      <c r="A19" s="1" t="s">
        <v>36</v>
      </c>
      <c r="B19" s="3">
        <v>0</v>
      </c>
      <c r="D19" s="51"/>
      <c r="E19" s="52"/>
      <c r="F19" s="53"/>
      <c r="G19" s="46"/>
      <c r="H19" s="51"/>
      <c r="I19" s="52"/>
      <c r="J19" s="53"/>
      <c r="K19" s="46"/>
      <c r="L19" s="51"/>
      <c r="M19" s="52"/>
      <c r="N19" s="53"/>
      <c r="O19" s="46"/>
      <c r="P19" s="54"/>
      <c r="Q19" s="44"/>
    </row>
    <row r="20" spans="1:17" x14ac:dyDescent="0.15">
      <c r="A20" s="1"/>
      <c r="B20" s="14" t="s">
        <v>88</v>
      </c>
      <c r="D20" s="34">
        <f>SUM(D15:D19)</f>
        <v>0</v>
      </c>
      <c r="E20" s="10">
        <f>SUM(E15:E19)</f>
        <v>0</v>
      </c>
      <c r="F20" s="36">
        <f>SUM(F15:F19)</f>
        <v>0</v>
      </c>
      <c r="G20" s="34"/>
      <c r="H20" s="34">
        <f>SUM(H15:H19)</f>
        <v>0</v>
      </c>
      <c r="I20" s="10">
        <f>SUM(I15:I19)</f>
        <v>0</v>
      </c>
      <c r="J20" s="36">
        <f>SUM(J15:J19)</f>
        <v>0</v>
      </c>
      <c r="K20" s="10"/>
      <c r="L20" s="34">
        <f>SUM(L15:L19)</f>
        <v>375</v>
      </c>
      <c r="M20" s="10">
        <f>SUM(M15:M19)</f>
        <v>2125</v>
      </c>
      <c r="N20" s="36">
        <f>SUM(N15:N19)</f>
        <v>-1750</v>
      </c>
      <c r="O20" s="10"/>
      <c r="P20" s="35">
        <f>SUM(P15:P19)</f>
        <v>1750</v>
      </c>
      <c r="Q20" s="44"/>
    </row>
    <row r="21" spans="1:17" x14ac:dyDescent="0.15">
      <c r="D21" s="45"/>
      <c r="E21" s="46"/>
      <c r="F21" s="47"/>
      <c r="G21" s="46"/>
      <c r="H21" s="45"/>
      <c r="I21" s="46"/>
      <c r="J21" s="47"/>
      <c r="K21" s="46"/>
      <c r="L21" s="45"/>
      <c r="M21" s="46"/>
      <c r="N21" s="47"/>
      <c r="O21" s="46"/>
      <c r="P21" s="48"/>
      <c r="Q21" s="44"/>
    </row>
    <row r="22" spans="1:17" x14ac:dyDescent="0.15">
      <c r="A22" s="6" t="s">
        <v>79</v>
      </c>
      <c r="D22" s="45"/>
      <c r="E22" s="46"/>
      <c r="F22" s="47"/>
      <c r="G22" s="46"/>
      <c r="H22" s="45"/>
      <c r="I22" s="46"/>
      <c r="J22" s="47"/>
      <c r="K22" s="46"/>
      <c r="L22" s="45"/>
      <c r="M22" s="46"/>
      <c r="N22" s="47"/>
      <c r="O22" s="46"/>
      <c r="P22" s="48"/>
      <c r="Q22" s="44"/>
    </row>
    <row r="23" spans="1:17" x14ac:dyDescent="0.15">
      <c r="A23" s="77" t="s">
        <v>77</v>
      </c>
      <c r="D23" s="45">
        <v>0</v>
      </c>
      <c r="E23" s="46">
        <v>0</v>
      </c>
      <c r="F23" s="47">
        <f>+D23-E23</f>
        <v>0</v>
      </c>
      <c r="G23" s="46"/>
      <c r="H23" s="45">
        <v>0</v>
      </c>
      <c r="I23" s="46">
        <v>0</v>
      </c>
      <c r="J23" s="47">
        <f>+H23-I23</f>
        <v>0</v>
      </c>
      <c r="K23" s="46"/>
      <c r="L23" s="45">
        <v>1000</v>
      </c>
      <c r="M23" s="46">
        <v>500</v>
      </c>
      <c r="N23" s="47">
        <f>+L23-M23</f>
        <v>500</v>
      </c>
      <c r="O23" s="46"/>
      <c r="P23" s="48">
        <f>+J23-N23</f>
        <v>-500</v>
      </c>
      <c r="Q23" s="49">
        <f>IF(L23&gt;0,+M23/L23,0)</f>
        <v>0.5</v>
      </c>
    </row>
    <row r="24" spans="1:17" x14ac:dyDescent="0.15">
      <c r="A24" s="77" t="s">
        <v>78</v>
      </c>
      <c r="D24" s="45"/>
      <c r="E24" s="46"/>
      <c r="F24" s="47"/>
      <c r="G24" s="46"/>
      <c r="H24" s="45"/>
      <c r="I24" s="46"/>
      <c r="J24" s="47"/>
      <c r="K24" s="46"/>
      <c r="L24" s="45">
        <v>1000</v>
      </c>
      <c r="M24" s="46">
        <v>500</v>
      </c>
      <c r="N24" s="47"/>
      <c r="O24" s="46"/>
      <c r="P24" s="48"/>
      <c r="Q24" s="49"/>
    </row>
    <row r="25" spans="1:17" x14ac:dyDescent="0.15">
      <c r="A25" s="77" t="s">
        <v>80</v>
      </c>
      <c r="D25" s="51">
        <v>0</v>
      </c>
      <c r="E25" s="52">
        <v>0</v>
      </c>
      <c r="F25" s="53">
        <f>+D25-E25</f>
        <v>0</v>
      </c>
      <c r="G25" s="46"/>
      <c r="H25" s="51">
        <v>0</v>
      </c>
      <c r="I25" s="52">
        <v>0</v>
      </c>
      <c r="J25" s="53">
        <f>+H25-I25</f>
        <v>0</v>
      </c>
      <c r="K25" s="46"/>
      <c r="L25" s="51">
        <v>0</v>
      </c>
      <c r="M25" s="52">
        <v>0</v>
      </c>
      <c r="N25" s="53">
        <f>+L25-M25</f>
        <v>0</v>
      </c>
      <c r="O25" s="46"/>
      <c r="P25" s="54">
        <f>+J25-N25</f>
        <v>0</v>
      </c>
      <c r="Q25" s="49">
        <f>IF(L25&gt;0,+M25/L25,0)</f>
        <v>0</v>
      </c>
    </row>
    <row r="26" spans="1:17" x14ac:dyDescent="0.15">
      <c r="A26" s="1"/>
      <c r="B26" s="14" t="s">
        <v>46</v>
      </c>
      <c r="C26" s="4"/>
      <c r="D26" s="34">
        <f>SUM(D23:D25)</f>
        <v>0</v>
      </c>
      <c r="E26" s="10">
        <f>SUM(E23:E25)</f>
        <v>0</v>
      </c>
      <c r="F26" s="36">
        <f>SUM(F23:F25)</f>
        <v>0</v>
      </c>
      <c r="G26" s="10"/>
      <c r="H26" s="34">
        <f>SUM(H23:H25)</f>
        <v>0</v>
      </c>
      <c r="I26" s="10">
        <f>SUM(I23:I25)</f>
        <v>0</v>
      </c>
      <c r="J26" s="36">
        <f>SUM(J23:J25)</f>
        <v>0</v>
      </c>
      <c r="K26" s="10"/>
      <c r="L26" s="34">
        <f>SUM(L23:L25)</f>
        <v>2000</v>
      </c>
      <c r="M26" s="10">
        <f>SUM(M23:M25)</f>
        <v>1000</v>
      </c>
      <c r="N26" s="36">
        <f>SUM(N23:N25)</f>
        <v>500</v>
      </c>
      <c r="O26" s="10"/>
      <c r="P26" s="35">
        <f>SUM(P23:P25)</f>
        <v>-500</v>
      </c>
      <c r="Q26" s="44"/>
    </row>
    <row r="27" spans="1:17" x14ac:dyDescent="0.15">
      <c r="D27" s="45"/>
      <c r="E27" s="46"/>
      <c r="F27" s="47"/>
      <c r="G27" s="46"/>
      <c r="H27" s="45"/>
      <c r="I27" s="46"/>
      <c r="J27" s="47"/>
      <c r="K27" s="46"/>
      <c r="L27" s="45"/>
      <c r="M27" s="46"/>
      <c r="N27" s="47"/>
      <c r="O27" s="46"/>
      <c r="P27" s="48"/>
      <c r="Q27" s="44"/>
    </row>
    <row r="28" spans="1:17" x14ac:dyDescent="0.15">
      <c r="A28" s="6" t="s">
        <v>17</v>
      </c>
      <c r="D28" s="45"/>
      <c r="E28" s="46"/>
      <c r="F28" s="47"/>
      <c r="G28" s="46"/>
      <c r="H28" s="45"/>
      <c r="I28" s="46"/>
      <c r="J28" s="47"/>
      <c r="K28" s="46"/>
      <c r="L28" s="45"/>
      <c r="M28" s="46"/>
      <c r="N28" s="47"/>
      <c r="O28" s="46"/>
      <c r="P28" s="48"/>
      <c r="Q28" s="44"/>
    </row>
    <row r="29" spans="1:17" x14ac:dyDescent="0.15">
      <c r="A29" s="1" t="s">
        <v>18</v>
      </c>
      <c r="D29" s="45">
        <v>0</v>
      </c>
      <c r="E29" s="46">
        <v>0</v>
      </c>
      <c r="F29" s="47">
        <f>+D29-E29</f>
        <v>0</v>
      </c>
      <c r="G29" s="46"/>
      <c r="H29" s="45">
        <v>0</v>
      </c>
      <c r="I29" s="68">
        <v>0</v>
      </c>
      <c r="J29" s="47">
        <f>+H29-I29</f>
        <v>0</v>
      </c>
      <c r="K29" s="46"/>
      <c r="L29" s="45">
        <v>800</v>
      </c>
      <c r="M29" s="46">
        <v>50</v>
      </c>
      <c r="N29" s="47">
        <f>+L29-M29</f>
        <v>750</v>
      </c>
      <c r="O29" s="46"/>
      <c r="P29" s="48">
        <f>+J29-N29</f>
        <v>-750</v>
      </c>
      <c r="Q29" s="49">
        <f>IF(L29&gt;0,+M29/L29,0)</f>
        <v>6.25E-2</v>
      </c>
    </row>
    <row r="30" spans="1:17" x14ac:dyDescent="0.15">
      <c r="A30" s="1" t="s">
        <v>19</v>
      </c>
      <c r="D30" s="45">
        <v>0</v>
      </c>
      <c r="E30" s="46">
        <v>0</v>
      </c>
      <c r="F30" s="47">
        <f>+D30-E30</f>
        <v>0</v>
      </c>
      <c r="G30" s="46"/>
      <c r="H30" s="45">
        <v>0</v>
      </c>
      <c r="I30" s="46">
        <v>0</v>
      </c>
      <c r="J30" s="47">
        <f>+H30-I30</f>
        <v>0</v>
      </c>
      <c r="K30" s="46"/>
      <c r="L30" s="45">
        <v>0</v>
      </c>
      <c r="M30" s="46">
        <v>0</v>
      </c>
      <c r="N30" s="47">
        <f>+L30-M30</f>
        <v>0</v>
      </c>
      <c r="O30" s="46"/>
      <c r="P30" s="48">
        <f>+J30-N30</f>
        <v>0</v>
      </c>
      <c r="Q30" s="49">
        <f>IF(L30&gt;0,+M30/L30,0)</f>
        <v>0</v>
      </c>
    </row>
    <row r="31" spans="1:17" x14ac:dyDescent="0.15">
      <c r="A31" s="1" t="s">
        <v>20</v>
      </c>
      <c r="D31" s="45">
        <v>0</v>
      </c>
      <c r="E31" s="46">
        <v>0</v>
      </c>
      <c r="F31" s="47">
        <f>+D31-E31</f>
        <v>0</v>
      </c>
      <c r="G31" s="46"/>
      <c r="H31" s="45">
        <v>0</v>
      </c>
      <c r="I31" s="46">
        <v>0</v>
      </c>
      <c r="J31" s="47">
        <f>+H31-I31</f>
        <v>0</v>
      </c>
      <c r="K31" s="46"/>
      <c r="L31" s="45">
        <v>0</v>
      </c>
      <c r="M31" s="46">
        <v>0</v>
      </c>
      <c r="N31" s="47">
        <f>+L31-M31</f>
        <v>0</v>
      </c>
      <c r="O31" s="46"/>
      <c r="P31" s="48">
        <f>+J31-N31</f>
        <v>0</v>
      </c>
      <c r="Q31" s="49">
        <f>IF(L31&gt;0,+M31/L31,0)</f>
        <v>0</v>
      </c>
    </row>
    <row r="32" spans="1:17" x14ac:dyDescent="0.15">
      <c r="A32" s="1" t="s">
        <v>55</v>
      </c>
      <c r="D32" s="45">
        <v>0</v>
      </c>
      <c r="E32" s="46">
        <v>0</v>
      </c>
      <c r="F32" s="47">
        <f>+D32-E32</f>
        <v>0</v>
      </c>
      <c r="G32" s="46"/>
      <c r="H32" s="45">
        <v>0</v>
      </c>
      <c r="I32" s="46">
        <v>0</v>
      </c>
      <c r="J32" s="47">
        <f>+H32-I32</f>
        <v>0</v>
      </c>
      <c r="K32" s="46"/>
      <c r="L32" s="45">
        <v>0</v>
      </c>
      <c r="M32" s="46">
        <v>0</v>
      </c>
      <c r="N32" s="47">
        <f>+L32-M32</f>
        <v>0</v>
      </c>
      <c r="O32" s="46"/>
      <c r="P32" s="48">
        <f>+J32-N32</f>
        <v>0</v>
      </c>
      <c r="Q32" s="49"/>
    </row>
    <row r="33" spans="1:17" x14ac:dyDescent="0.15">
      <c r="A33" s="1" t="s">
        <v>56</v>
      </c>
      <c r="D33" s="51">
        <v>0</v>
      </c>
      <c r="E33" s="52">
        <v>0</v>
      </c>
      <c r="F33" s="53">
        <f>+D33-E33</f>
        <v>0</v>
      </c>
      <c r="G33" s="46"/>
      <c r="H33" s="51">
        <v>0</v>
      </c>
      <c r="I33" s="52">
        <v>0</v>
      </c>
      <c r="J33" s="53">
        <f>+H33-I33</f>
        <v>0</v>
      </c>
      <c r="K33" s="46"/>
      <c r="L33" s="51">
        <v>0</v>
      </c>
      <c r="M33" s="52">
        <v>0</v>
      </c>
      <c r="N33" s="53">
        <f>+L33-M33</f>
        <v>0</v>
      </c>
      <c r="O33" s="46"/>
      <c r="P33" s="54">
        <f>+J33-N33</f>
        <v>0</v>
      </c>
      <c r="Q33" s="49"/>
    </row>
    <row r="34" spans="1:17" x14ac:dyDescent="0.15">
      <c r="A34" s="1"/>
      <c r="B34" s="14" t="s">
        <v>45</v>
      </c>
      <c r="D34" s="34">
        <f>SUM(D29:D33)</f>
        <v>0</v>
      </c>
      <c r="E34" s="10">
        <f>SUM(E29:E33)</f>
        <v>0</v>
      </c>
      <c r="F34" s="36">
        <f>SUM(F29:F33)</f>
        <v>0</v>
      </c>
      <c r="G34" s="10"/>
      <c r="H34" s="34">
        <f>SUM(H29:H33)</f>
        <v>0</v>
      </c>
      <c r="I34" s="10">
        <f>SUM(I29:I33)</f>
        <v>0</v>
      </c>
      <c r="J34" s="36">
        <f>SUM(J29:J33)</f>
        <v>0</v>
      </c>
      <c r="K34" s="10"/>
      <c r="L34" s="34">
        <f>SUM(L29:L33)</f>
        <v>800</v>
      </c>
      <c r="M34" s="10">
        <f>SUM(M29:M33)</f>
        <v>50</v>
      </c>
      <c r="N34" s="36">
        <f>SUM(N29:N33)</f>
        <v>750</v>
      </c>
      <c r="O34" s="10"/>
      <c r="P34" s="35">
        <f>SUM(P29:Q33)</f>
        <v>-749.9375</v>
      </c>
      <c r="Q34" s="44"/>
    </row>
    <row r="35" spans="1:17" x14ac:dyDescent="0.15">
      <c r="D35" s="45"/>
      <c r="E35" s="46"/>
      <c r="F35" s="47"/>
      <c r="G35" s="46"/>
      <c r="H35" s="45"/>
      <c r="I35" s="46"/>
      <c r="J35" s="47"/>
      <c r="K35" s="46"/>
      <c r="L35" s="45"/>
      <c r="M35" s="46"/>
      <c r="N35" s="47"/>
      <c r="O35" s="46"/>
      <c r="P35" s="48"/>
      <c r="Q35" s="44"/>
    </row>
    <row r="36" spans="1:17" x14ac:dyDescent="0.15">
      <c r="A36" s="6" t="s">
        <v>6</v>
      </c>
      <c r="D36" s="45"/>
      <c r="E36" s="46"/>
      <c r="F36" s="47"/>
      <c r="G36" s="46"/>
      <c r="H36" s="45"/>
      <c r="I36" s="46"/>
      <c r="J36" s="47"/>
      <c r="K36" s="46"/>
      <c r="L36" s="45"/>
      <c r="M36" s="8"/>
      <c r="N36" s="47"/>
      <c r="O36" s="46"/>
      <c r="P36" s="48"/>
      <c r="Q36" s="49"/>
    </row>
    <row r="37" spans="1:17" x14ac:dyDescent="0.15">
      <c r="A37" s="77" t="s">
        <v>74</v>
      </c>
      <c r="D37" s="45">
        <v>0</v>
      </c>
      <c r="E37" s="46">
        <v>0</v>
      </c>
      <c r="F37" s="47">
        <f t="shared" ref="F37:F43" si="0">+D37-E37</f>
        <v>0</v>
      </c>
      <c r="G37" s="46"/>
      <c r="H37" s="45">
        <v>0</v>
      </c>
      <c r="I37" s="46">
        <v>0</v>
      </c>
      <c r="J37" s="47">
        <f t="shared" ref="J37:J43" si="1">+H37-I37</f>
        <v>0</v>
      </c>
      <c r="K37" s="46"/>
      <c r="L37" s="45">
        <v>0</v>
      </c>
      <c r="M37" s="46">
        <v>250</v>
      </c>
      <c r="N37" s="47">
        <f t="shared" ref="N37:N43" si="2">+L37-M37</f>
        <v>-250</v>
      </c>
      <c r="O37" s="46"/>
      <c r="P37" s="48">
        <f t="shared" ref="P37:P44" si="3">+J37-N37</f>
        <v>250</v>
      </c>
      <c r="Q37" s="49">
        <f>IF(L37&gt;0,+M37/L37,0)</f>
        <v>0</v>
      </c>
    </row>
    <row r="38" spans="1:17" x14ac:dyDescent="0.15">
      <c r="A38" s="77" t="s">
        <v>75</v>
      </c>
      <c r="D38" s="45">
        <v>0</v>
      </c>
      <c r="E38" s="46">
        <v>0</v>
      </c>
      <c r="F38" s="47">
        <f t="shared" si="0"/>
        <v>0</v>
      </c>
      <c r="G38" s="46"/>
      <c r="H38" s="45">
        <v>0</v>
      </c>
      <c r="I38" s="68">
        <v>0</v>
      </c>
      <c r="J38" s="47">
        <f t="shared" si="1"/>
        <v>0</v>
      </c>
      <c r="K38" s="46"/>
      <c r="L38" s="45">
        <v>0</v>
      </c>
      <c r="M38" s="46">
        <v>250</v>
      </c>
      <c r="N38" s="47">
        <f t="shared" si="2"/>
        <v>-250</v>
      </c>
      <c r="O38" s="46"/>
      <c r="P38" s="48">
        <f t="shared" si="3"/>
        <v>250</v>
      </c>
      <c r="Q38" s="49">
        <f>IF(L38&gt;0,+M38/L38,0)</f>
        <v>0</v>
      </c>
    </row>
    <row r="39" spans="1:17" x14ac:dyDescent="0.15">
      <c r="A39" s="77" t="s">
        <v>76</v>
      </c>
      <c r="D39" s="45">
        <v>0</v>
      </c>
      <c r="E39" s="46">
        <v>0</v>
      </c>
      <c r="F39" s="47">
        <f t="shared" si="0"/>
        <v>0</v>
      </c>
      <c r="G39" s="46"/>
      <c r="H39" s="45">
        <v>0</v>
      </c>
      <c r="I39" s="68">
        <v>0</v>
      </c>
      <c r="J39" s="47">
        <f t="shared" si="1"/>
        <v>0</v>
      </c>
      <c r="K39" s="46"/>
      <c r="L39" s="45">
        <v>0</v>
      </c>
      <c r="M39" s="46">
        <v>250</v>
      </c>
      <c r="N39" s="47">
        <f t="shared" si="2"/>
        <v>-250</v>
      </c>
      <c r="O39" s="46"/>
      <c r="P39" s="48">
        <f t="shared" si="3"/>
        <v>250</v>
      </c>
      <c r="Q39" s="49"/>
    </row>
    <row r="40" spans="1:17" x14ac:dyDescent="0.15">
      <c r="A40" s="77" t="s">
        <v>81</v>
      </c>
      <c r="D40" s="45">
        <v>0</v>
      </c>
      <c r="E40" s="46">
        <v>0</v>
      </c>
      <c r="F40" s="47">
        <f t="shared" si="0"/>
        <v>0</v>
      </c>
      <c r="G40" s="46"/>
      <c r="H40" s="45">
        <v>0</v>
      </c>
      <c r="I40" s="46">
        <v>0</v>
      </c>
      <c r="J40" s="47">
        <f t="shared" si="1"/>
        <v>0</v>
      </c>
      <c r="K40" s="46"/>
      <c r="L40" s="45">
        <v>0</v>
      </c>
      <c r="M40" s="46">
        <v>200</v>
      </c>
      <c r="N40" s="47">
        <f t="shared" si="2"/>
        <v>-200</v>
      </c>
      <c r="O40" s="46"/>
      <c r="P40" s="48">
        <f t="shared" si="3"/>
        <v>200</v>
      </c>
      <c r="Q40" s="49">
        <f>IF(L40&gt;0,+M40/L40,0)</f>
        <v>0</v>
      </c>
    </row>
    <row r="41" spans="1:17" x14ac:dyDescent="0.15">
      <c r="A41" s="77" t="s">
        <v>82</v>
      </c>
      <c r="D41" s="45">
        <v>0</v>
      </c>
      <c r="E41" s="46">
        <v>0</v>
      </c>
      <c r="F41" s="47">
        <f t="shared" si="0"/>
        <v>0</v>
      </c>
      <c r="G41" s="46"/>
      <c r="H41" s="45">
        <v>0</v>
      </c>
      <c r="I41" s="46">
        <v>0</v>
      </c>
      <c r="J41" s="47">
        <f t="shared" si="1"/>
        <v>0</v>
      </c>
      <c r="K41" s="46"/>
      <c r="L41" s="45">
        <v>0</v>
      </c>
      <c r="M41" s="46">
        <v>100</v>
      </c>
      <c r="N41" s="47">
        <f t="shared" si="2"/>
        <v>-100</v>
      </c>
      <c r="O41" s="46"/>
      <c r="P41" s="48">
        <f t="shared" si="3"/>
        <v>100</v>
      </c>
      <c r="Q41" s="49"/>
    </row>
    <row r="42" spans="1:17" x14ac:dyDescent="0.15">
      <c r="A42" s="77" t="s">
        <v>83</v>
      </c>
      <c r="D42" s="45">
        <v>0</v>
      </c>
      <c r="E42" s="46">
        <v>0</v>
      </c>
      <c r="F42" s="47">
        <f t="shared" si="0"/>
        <v>0</v>
      </c>
      <c r="G42" s="46"/>
      <c r="H42" s="45">
        <v>0</v>
      </c>
      <c r="I42" s="46">
        <v>0</v>
      </c>
      <c r="J42" s="47">
        <f t="shared" si="1"/>
        <v>0</v>
      </c>
      <c r="K42" s="46"/>
      <c r="L42" s="45">
        <v>0</v>
      </c>
      <c r="M42" s="46">
        <v>100</v>
      </c>
      <c r="N42" s="47">
        <f t="shared" si="2"/>
        <v>-100</v>
      </c>
      <c r="O42" s="46"/>
      <c r="P42" s="48">
        <f t="shared" si="3"/>
        <v>100</v>
      </c>
      <c r="Q42" s="49">
        <f>IF(L42&gt;0,+M42/L42,0)</f>
        <v>0</v>
      </c>
    </row>
    <row r="43" spans="1:17" x14ac:dyDescent="0.15">
      <c r="A43" s="1" t="s">
        <v>48</v>
      </c>
      <c r="D43" s="51">
        <v>0</v>
      </c>
      <c r="E43" s="52">
        <v>0</v>
      </c>
      <c r="F43" s="53">
        <f t="shared" si="0"/>
        <v>0</v>
      </c>
      <c r="G43" s="46"/>
      <c r="H43" s="51">
        <v>0</v>
      </c>
      <c r="I43" s="52">
        <v>0</v>
      </c>
      <c r="J43" s="53">
        <f t="shared" si="1"/>
        <v>0</v>
      </c>
      <c r="K43" s="46"/>
      <c r="L43" s="51">
        <v>0</v>
      </c>
      <c r="M43" s="52">
        <v>0</v>
      </c>
      <c r="N43" s="53">
        <f t="shared" si="2"/>
        <v>0</v>
      </c>
      <c r="O43" s="46"/>
      <c r="P43" s="54">
        <f t="shared" si="3"/>
        <v>0</v>
      </c>
      <c r="Q43" s="49">
        <f>IF(L43&gt;0,+M43/L43,0)</f>
        <v>0</v>
      </c>
    </row>
    <row r="44" spans="1:17" x14ac:dyDescent="0.15">
      <c r="B44" s="14" t="s">
        <v>44</v>
      </c>
      <c r="D44" s="34">
        <f>SUM(D36:D43)</f>
        <v>0</v>
      </c>
      <c r="E44" s="10">
        <f>SUM(E36:E43)</f>
        <v>0</v>
      </c>
      <c r="F44" s="36">
        <f>SUM(F36:F43)</f>
        <v>0</v>
      </c>
      <c r="G44" s="10"/>
      <c r="H44" s="34">
        <f>SUM(H36:H43)</f>
        <v>0</v>
      </c>
      <c r="I44" s="10">
        <f>SUM(I36:I43)</f>
        <v>0</v>
      </c>
      <c r="J44" s="36">
        <f>SUM(J37:J43)</f>
        <v>0</v>
      </c>
      <c r="K44" s="10"/>
      <c r="L44" s="34">
        <f>SUM(L37:L43)</f>
        <v>0</v>
      </c>
      <c r="M44" s="10">
        <f>SUM(M37:M43)</f>
        <v>1150</v>
      </c>
      <c r="N44" s="36">
        <f>SUM(N36:N43)</f>
        <v>-1150</v>
      </c>
      <c r="O44" s="10"/>
      <c r="P44" s="75">
        <f t="shared" si="3"/>
        <v>1150</v>
      </c>
      <c r="Q44" s="44"/>
    </row>
    <row r="45" spans="1:17" x14ac:dyDescent="0.15">
      <c r="B45" s="14"/>
      <c r="D45" s="34"/>
      <c r="E45" s="10"/>
      <c r="F45" s="36"/>
      <c r="G45" s="10"/>
      <c r="H45" s="34"/>
      <c r="I45" s="10"/>
      <c r="J45" s="36"/>
      <c r="K45" s="10"/>
      <c r="L45" s="34"/>
      <c r="M45" s="10"/>
      <c r="N45" s="36"/>
      <c r="O45" s="10"/>
      <c r="P45" s="35"/>
      <c r="Q45" s="44"/>
    </row>
    <row r="46" spans="1:17" x14ac:dyDescent="0.15">
      <c r="A46" s="6" t="s">
        <v>21</v>
      </c>
      <c r="B46" s="14"/>
      <c r="D46" s="34"/>
      <c r="E46" s="10"/>
      <c r="F46" s="36"/>
      <c r="G46" s="10"/>
      <c r="H46" s="34"/>
      <c r="I46" s="10"/>
      <c r="J46" s="36"/>
      <c r="K46" s="10"/>
      <c r="L46" s="34"/>
      <c r="M46" s="10"/>
      <c r="N46" s="36"/>
      <c r="O46" s="10"/>
      <c r="P46" s="35"/>
      <c r="Q46" s="44"/>
    </row>
    <row r="47" spans="1:17" x14ac:dyDescent="0.15">
      <c r="A47" s="12" t="s">
        <v>25</v>
      </c>
      <c r="B47" s="14"/>
      <c r="D47" s="55"/>
      <c r="E47" s="46">
        <v>0</v>
      </c>
      <c r="F47" s="47">
        <f t="shared" ref="F47:F56" si="4">+D47-E47</f>
        <v>0</v>
      </c>
      <c r="G47" s="10"/>
      <c r="H47" s="45"/>
      <c r="I47" s="68">
        <v>0</v>
      </c>
      <c r="J47" s="47">
        <f t="shared" ref="J47:J56" si="5">+H47-I47</f>
        <v>0</v>
      </c>
      <c r="K47" s="10"/>
      <c r="L47" s="45"/>
      <c r="M47" s="46">
        <v>5</v>
      </c>
      <c r="N47" s="47">
        <f t="shared" ref="N47:N56" si="6">+M47</f>
        <v>5</v>
      </c>
      <c r="O47" s="10"/>
      <c r="P47" s="48">
        <f t="shared" ref="P47:P53" si="7">+J47-N47</f>
        <v>-5</v>
      </c>
      <c r="Q47" s="49">
        <f t="shared" ref="Q47:Q54" si="8">IF(L47&gt;0,+M47/L47,0)</f>
        <v>0</v>
      </c>
    </row>
    <row r="48" spans="1:17" x14ac:dyDescent="0.15">
      <c r="A48" s="77" t="s">
        <v>85</v>
      </c>
      <c r="B48" s="14"/>
      <c r="D48" s="55"/>
      <c r="E48" s="46">
        <v>0</v>
      </c>
      <c r="F48" s="47">
        <f t="shared" si="4"/>
        <v>0</v>
      </c>
      <c r="G48" s="10"/>
      <c r="H48" s="45"/>
      <c r="I48" s="68">
        <v>0</v>
      </c>
      <c r="J48" s="47">
        <f t="shared" si="5"/>
        <v>0</v>
      </c>
      <c r="K48" s="10"/>
      <c r="L48" s="45"/>
      <c r="M48" s="46">
        <v>50</v>
      </c>
      <c r="N48" s="47">
        <f t="shared" si="6"/>
        <v>50</v>
      </c>
      <c r="O48" s="10"/>
      <c r="P48" s="48">
        <f t="shared" si="7"/>
        <v>-50</v>
      </c>
      <c r="Q48" s="49">
        <f t="shared" si="8"/>
        <v>0</v>
      </c>
    </row>
    <row r="49" spans="1:17" x14ac:dyDescent="0.15">
      <c r="A49" s="77" t="s">
        <v>84</v>
      </c>
      <c r="B49" s="14"/>
      <c r="D49" s="55"/>
      <c r="E49" s="46">
        <v>0</v>
      </c>
      <c r="F49" s="47">
        <f t="shared" si="4"/>
        <v>0</v>
      </c>
      <c r="G49" s="10"/>
      <c r="H49" s="45"/>
      <c r="I49" s="68">
        <v>0</v>
      </c>
      <c r="J49" s="47">
        <f t="shared" si="5"/>
        <v>0</v>
      </c>
      <c r="K49" s="10"/>
      <c r="L49" s="45"/>
      <c r="M49" s="46">
        <v>50</v>
      </c>
      <c r="N49" s="47">
        <f t="shared" si="6"/>
        <v>50</v>
      </c>
      <c r="O49" s="10"/>
      <c r="P49" s="48">
        <f t="shared" si="7"/>
        <v>-50</v>
      </c>
      <c r="Q49" s="49">
        <f t="shared" si="8"/>
        <v>0</v>
      </c>
    </row>
    <row r="50" spans="1:17" x14ac:dyDescent="0.15">
      <c r="A50" s="12" t="s">
        <v>24</v>
      </c>
      <c r="B50" s="14"/>
      <c r="D50" s="56"/>
      <c r="E50" s="46">
        <v>0</v>
      </c>
      <c r="F50" s="47">
        <f t="shared" si="4"/>
        <v>0</v>
      </c>
      <c r="G50" s="10"/>
      <c r="H50" s="45"/>
      <c r="I50" s="68">
        <v>0</v>
      </c>
      <c r="J50" s="47">
        <f t="shared" si="5"/>
        <v>0</v>
      </c>
      <c r="K50" s="10"/>
      <c r="L50" s="45"/>
      <c r="M50" s="46">
        <v>75</v>
      </c>
      <c r="N50" s="47">
        <f t="shared" si="6"/>
        <v>75</v>
      </c>
      <c r="O50" s="10"/>
      <c r="P50" s="48">
        <f t="shared" si="7"/>
        <v>-75</v>
      </c>
      <c r="Q50" s="49">
        <f t="shared" si="8"/>
        <v>0</v>
      </c>
    </row>
    <row r="51" spans="1:17" x14ac:dyDescent="0.15">
      <c r="A51" s="12" t="s">
        <v>22</v>
      </c>
      <c r="B51" s="84">
        <v>199</v>
      </c>
      <c r="D51" s="55"/>
      <c r="E51" s="46">
        <v>0</v>
      </c>
      <c r="F51" s="47">
        <f t="shared" si="4"/>
        <v>0</v>
      </c>
      <c r="G51" s="10"/>
      <c r="H51" s="45"/>
      <c r="I51" s="68">
        <v>0</v>
      </c>
      <c r="J51" s="47">
        <f t="shared" si="5"/>
        <v>0</v>
      </c>
      <c r="K51" s="10"/>
      <c r="L51" s="45"/>
      <c r="M51" s="46">
        <v>199</v>
      </c>
      <c r="N51" s="47">
        <f t="shared" si="6"/>
        <v>199</v>
      </c>
      <c r="O51" s="10"/>
      <c r="P51" s="48">
        <f t="shared" si="7"/>
        <v>-199</v>
      </c>
      <c r="Q51" s="49">
        <f t="shared" si="8"/>
        <v>0</v>
      </c>
    </row>
    <row r="52" spans="1:17" x14ac:dyDescent="0.15">
      <c r="A52" s="12" t="s">
        <v>26</v>
      </c>
      <c r="B52" s="14"/>
      <c r="D52" s="55"/>
      <c r="E52" s="46">
        <v>0</v>
      </c>
      <c r="F52" s="47">
        <f t="shared" si="4"/>
        <v>0</v>
      </c>
      <c r="G52" s="10"/>
      <c r="H52" s="45"/>
      <c r="I52" s="46">
        <v>0</v>
      </c>
      <c r="J52" s="47">
        <f t="shared" si="5"/>
        <v>0</v>
      </c>
      <c r="K52" s="10"/>
      <c r="L52" s="45"/>
      <c r="M52" s="46">
        <v>21</v>
      </c>
      <c r="N52" s="47">
        <f t="shared" si="6"/>
        <v>21</v>
      </c>
      <c r="O52" s="10"/>
      <c r="P52" s="48">
        <f t="shared" si="7"/>
        <v>-21</v>
      </c>
      <c r="Q52" s="49">
        <f t="shared" si="8"/>
        <v>0</v>
      </c>
    </row>
    <row r="53" spans="1:17" x14ac:dyDescent="0.15">
      <c r="A53" s="12" t="s">
        <v>7</v>
      </c>
      <c r="B53" s="14"/>
      <c r="D53" s="55"/>
      <c r="E53" s="46">
        <v>0</v>
      </c>
      <c r="F53" s="47">
        <f t="shared" si="4"/>
        <v>0</v>
      </c>
      <c r="G53" s="10"/>
      <c r="H53" s="45"/>
      <c r="I53" s="46">
        <v>0</v>
      </c>
      <c r="J53" s="47">
        <f t="shared" si="5"/>
        <v>0</v>
      </c>
      <c r="K53" s="10"/>
      <c r="L53" s="45"/>
      <c r="M53" s="46">
        <v>50</v>
      </c>
      <c r="N53" s="47">
        <f t="shared" si="6"/>
        <v>50</v>
      </c>
      <c r="O53" s="10"/>
      <c r="P53" s="48">
        <f t="shared" si="7"/>
        <v>-50</v>
      </c>
      <c r="Q53" s="49">
        <f t="shared" si="8"/>
        <v>0</v>
      </c>
    </row>
    <row r="54" spans="1:17" x14ac:dyDescent="0.15">
      <c r="A54" s="77" t="s">
        <v>89</v>
      </c>
      <c r="B54" s="14"/>
      <c r="D54" s="55"/>
      <c r="E54" s="46">
        <v>0</v>
      </c>
      <c r="F54" s="47">
        <f t="shared" si="4"/>
        <v>0</v>
      </c>
      <c r="G54" s="10"/>
      <c r="H54" s="45"/>
      <c r="I54" s="46">
        <v>0</v>
      </c>
      <c r="J54" s="47">
        <f t="shared" si="5"/>
        <v>0</v>
      </c>
      <c r="K54" s="10"/>
      <c r="L54" s="45"/>
      <c r="M54" s="46">
        <v>50</v>
      </c>
      <c r="N54" s="47">
        <f t="shared" si="6"/>
        <v>50</v>
      </c>
      <c r="O54" s="10"/>
      <c r="P54" s="48">
        <f>+N54-J54</f>
        <v>50</v>
      </c>
      <c r="Q54" s="49">
        <f t="shared" si="8"/>
        <v>0</v>
      </c>
    </row>
    <row r="55" spans="1:17" x14ac:dyDescent="0.15">
      <c r="A55" s="12" t="s">
        <v>23</v>
      </c>
      <c r="B55" s="14"/>
      <c r="D55" s="55"/>
      <c r="E55" s="46">
        <v>0</v>
      </c>
      <c r="F55" s="47">
        <f t="shared" si="4"/>
        <v>0</v>
      </c>
      <c r="G55" s="10"/>
      <c r="H55" s="45"/>
      <c r="I55" s="46">
        <v>0</v>
      </c>
      <c r="J55" s="47">
        <f t="shared" si="5"/>
        <v>0</v>
      </c>
      <c r="K55" s="10"/>
      <c r="L55" s="29" t="s">
        <v>66</v>
      </c>
      <c r="M55" s="46">
        <v>300</v>
      </c>
      <c r="N55" s="47">
        <f t="shared" si="6"/>
        <v>300</v>
      </c>
      <c r="O55" s="10"/>
      <c r="P55" s="48">
        <f>+J55-N55</f>
        <v>-300</v>
      </c>
      <c r="Q55" s="49"/>
    </row>
    <row r="56" spans="1:17" x14ac:dyDescent="0.15">
      <c r="A56" s="12" t="s">
        <v>54</v>
      </c>
      <c r="B56" s="14"/>
      <c r="D56" s="57"/>
      <c r="E56" s="52">
        <v>0</v>
      </c>
      <c r="F56" s="53">
        <f t="shared" si="4"/>
        <v>0</v>
      </c>
      <c r="G56" s="10"/>
      <c r="H56" s="51"/>
      <c r="I56" s="52">
        <v>0</v>
      </c>
      <c r="J56" s="53">
        <f t="shared" si="5"/>
        <v>0</v>
      </c>
      <c r="K56" s="10"/>
      <c r="L56" s="51"/>
      <c r="M56" s="52">
        <v>0</v>
      </c>
      <c r="N56" s="53">
        <f t="shared" si="6"/>
        <v>0</v>
      </c>
      <c r="O56" s="10"/>
      <c r="P56" s="54">
        <f>+J56-N56</f>
        <v>0</v>
      </c>
      <c r="Q56" s="49">
        <f>IF(L56&gt;0,+M56/L56,0)</f>
        <v>0</v>
      </c>
    </row>
    <row r="57" spans="1:17" x14ac:dyDescent="0.15">
      <c r="B57" s="14" t="s">
        <v>47</v>
      </c>
      <c r="D57" s="42"/>
      <c r="E57" s="10">
        <f>SUM(E47:E56)</f>
        <v>0</v>
      </c>
      <c r="F57" s="36">
        <f>SUM(F47:F56)</f>
        <v>0</v>
      </c>
      <c r="G57" s="10"/>
      <c r="H57" s="34"/>
      <c r="I57" s="10">
        <f>SUM(I47:I56)</f>
        <v>0</v>
      </c>
      <c r="J57" s="36">
        <f>SUM(J47:J56)</f>
        <v>0</v>
      </c>
      <c r="K57" s="10"/>
      <c r="L57" s="34"/>
      <c r="M57" s="10">
        <f>SUM(M47:M56)</f>
        <v>800</v>
      </c>
      <c r="N57" s="36">
        <f>+L57-M57</f>
        <v>-800</v>
      </c>
      <c r="O57" s="10"/>
      <c r="P57" s="35">
        <f>+N57-J57</f>
        <v>-800</v>
      </c>
      <c r="Q57" s="44"/>
    </row>
    <row r="58" spans="1:17" x14ac:dyDescent="0.15">
      <c r="B58" s="14"/>
      <c r="D58" s="34"/>
      <c r="E58" s="10"/>
      <c r="F58" s="36"/>
      <c r="G58" s="10"/>
      <c r="H58" s="34"/>
      <c r="I58" s="10"/>
      <c r="J58" s="36"/>
      <c r="K58" s="10"/>
      <c r="L58" s="34"/>
      <c r="M58" s="10"/>
      <c r="N58" s="36"/>
      <c r="O58" s="10"/>
      <c r="P58" s="48"/>
      <c r="Q58" s="44"/>
    </row>
    <row r="59" spans="1:17" x14ac:dyDescent="0.15">
      <c r="A59" s="6" t="s">
        <v>27</v>
      </c>
      <c r="B59" s="14"/>
      <c r="D59" s="34"/>
      <c r="E59" s="10"/>
      <c r="F59" s="36"/>
      <c r="G59" s="10"/>
      <c r="H59" s="34"/>
      <c r="I59" s="10"/>
      <c r="J59" s="36"/>
      <c r="K59" s="10"/>
      <c r="L59" s="34"/>
      <c r="M59" s="10"/>
      <c r="N59" s="36"/>
      <c r="O59" s="10"/>
      <c r="P59" s="35"/>
      <c r="Q59" s="44"/>
    </row>
    <row r="60" spans="1:17" x14ac:dyDescent="0.15">
      <c r="A60" s="12" t="s">
        <v>49</v>
      </c>
      <c r="D60" s="45">
        <v>0</v>
      </c>
      <c r="E60" s="46">
        <v>0</v>
      </c>
      <c r="F60" s="47">
        <v>0</v>
      </c>
      <c r="G60" s="46"/>
      <c r="H60" s="45">
        <v>0</v>
      </c>
      <c r="I60" s="46">
        <v>0</v>
      </c>
      <c r="J60" s="47">
        <v>0</v>
      </c>
      <c r="K60" s="46"/>
      <c r="L60" s="45"/>
      <c r="M60" s="46">
        <v>800</v>
      </c>
      <c r="N60" s="47">
        <f>+M60</f>
        <v>800</v>
      </c>
      <c r="O60" s="46"/>
      <c r="P60" s="48">
        <f>+J60-N60</f>
        <v>-800</v>
      </c>
      <c r="Q60" s="44"/>
    </row>
    <row r="61" spans="1:17" x14ac:dyDescent="0.15">
      <c r="A61" s="12"/>
      <c r="D61" s="45"/>
      <c r="E61" s="46"/>
      <c r="F61" s="47"/>
      <c r="G61" s="46"/>
      <c r="H61" s="45"/>
      <c r="I61" s="46"/>
      <c r="J61" s="47"/>
      <c r="K61" s="46"/>
      <c r="L61" s="45"/>
      <c r="M61" s="46"/>
      <c r="N61" s="47"/>
      <c r="O61" s="46"/>
      <c r="P61" s="48"/>
      <c r="Q61" s="44"/>
    </row>
    <row r="62" spans="1:17" x14ac:dyDescent="0.15">
      <c r="A62" s="14" t="s">
        <v>43</v>
      </c>
      <c r="C62" s="8"/>
      <c r="D62" s="38">
        <f>+D44+D34+D26+D14+D57+D60</f>
        <v>0</v>
      </c>
      <c r="E62" s="16">
        <f>+E44+E34+E26+E14+E57+E60</f>
        <v>0</v>
      </c>
      <c r="F62" s="39">
        <f>+F44+F34+F26+F14+F57+F60</f>
        <v>0</v>
      </c>
      <c r="G62" s="10"/>
      <c r="H62" s="38">
        <f>+H44+H34+H26+H14+H57+H60</f>
        <v>0</v>
      </c>
      <c r="I62" s="16">
        <f>+I44+I34+I26+I14+I57+I60</f>
        <v>0</v>
      </c>
      <c r="J62" s="39">
        <f>+J44+J34+J26+J14+J57+J60</f>
        <v>0</v>
      </c>
      <c r="K62" s="10"/>
      <c r="L62" s="38">
        <f>+L44+L34+L26+L14+L57+L60</f>
        <v>2800</v>
      </c>
      <c r="M62" s="16">
        <f>+M44+M34+M26+M14+M57+M60</f>
        <v>3800</v>
      </c>
      <c r="N62" s="39">
        <f>+L62-M62</f>
        <v>-1000</v>
      </c>
      <c r="O62" s="10"/>
      <c r="P62" s="40">
        <f>+P44+P34+P26+P14+P57</f>
        <v>-899.9375</v>
      </c>
      <c r="Q62" s="44"/>
    </row>
    <row r="63" spans="1:17" x14ac:dyDescent="0.15">
      <c r="D63" s="45"/>
      <c r="E63" s="46"/>
      <c r="F63" s="47"/>
      <c r="G63" s="46"/>
      <c r="H63" s="45"/>
      <c r="I63" s="46"/>
      <c r="J63" s="47"/>
      <c r="K63" s="46"/>
      <c r="L63" s="45"/>
      <c r="M63" s="46"/>
      <c r="N63" s="47"/>
      <c r="O63" s="46"/>
      <c r="P63" s="48"/>
      <c r="Q63" s="44"/>
    </row>
    <row r="64" spans="1:17" ht="14" thickBot="1" x14ac:dyDescent="0.2">
      <c r="D64" s="58"/>
      <c r="E64" s="59"/>
      <c r="F64" s="60"/>
      <c r="G64" s="46"/>
      <c r="H64" s="58"/>
      <c r="I64" s="59"/>
      <c r="J64" s="60"/>
      <c r="K64" s="46"/>
      <c r="L64" s="58"/>
      <c r="M64" s="59"/>
      <c r="N64" s="60"/>
      <c r="O64" s="46"/>
      <c r="P64" s="61"/>
      <c r="Q64" s="44"/>
    </row>
    <row r="65" spans="4:17" x14ac:dyDescent="0.15"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4:17" x14ac:dyDescent="0.15">
      <c r="D66" s="44"/>
      <c r="E66" s="44"/>
      <c r="F66" s="44"/>
      <c r="G66" s="44"/>
      <c r="H66" s="44"/>
      <c r="I66" s="62"/>
      <c r="J66" s="44"/>
      <c r="K66" s="44"/>
      <c r="L66" s="44"/>
      <c r="M66" s="44"/>
      <c r="N66" s="44"/>
      <c r="O66" s="44"/>
      <c r="P66" s="44"/>
      <c r="Q66" s="44"/>
    </row>
    <row r="67" spans="4:17" x14ac:dyDescent="0.15">
      <c r="D67" s="62"/>
      <c r="E67" s="62"/>
      <c r="F67" s="62"/>
      <c r="G67" s="62"/>
      <c r="H67" s="62"/>
      <c r="I67" s="20"/>
      <c r="J67" s="62"/>
      <c r="K67" s="62"/>
      <c r="L67" s="62"/>
      <c r="M67" s="62"/>
      <c r="N67" s="62"/>
      <c r="O67" s="62"/>
      <c r="P67" s="62"/>
      <c r="Q67" s="44"/>
    </row>
    <row r="68" spans="4:17" x14ac:dyDescent="0.15"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44"/>
    </row>
    <row r="69" spans="4:17" x14ac:dyDescent="0.15"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44"/>
    </row>
    <row r="70" spans="4:17" x14ac:dyDescent="0.15"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44"/>
    </row>
    <row r="71" spans="4:17" x14ac:dyDescent="0.15"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44"/>
    </row>
    <row r="72" spans="4:17" x14ac:dyDescent="0.15"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44"/>
    </row>
    <row r="73" spans="4:17" x14ac:dyDescent="0.15"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44"/>
    </row>
    <row r="74" spans="4:17" x14ac:dyDescent="0.15"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44"/>
    </row>
    <row r="75" spans="4:17" x14ac:dyDescent="0.15"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44"/>
    </row>
    <row r="76" spans="4:17" x14ac:dyDescent="0.15"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44"/>
    </row>
    <row r="77" spans="4:17" x14ac:dyDescent="0.15"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44"/>
    </row>
    <row r="78" spans="4:17" x14ac:dyDescent="0.15"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44"/>
    </row>
    <row r="79" spans="4:17" x14ac:dyDescent="0.1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44"/>
    </row>
    <row r="80" spans="4:17" x14ac:dyDescent="0.1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44"/>
    </row>
    <row r="81" spans="4:17" x14ac:dyDescent="0.15"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44"/>
    </row>
    <row r="82" spans="4:17" x14ac:dyDescent="0.15"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44"/>
    </row>
    <row r="83" spans="4:17" x14ac:dyDescent="0.15"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44"/>
    </row>
    <row r="84" spans="4:17" x14ac:dyDescent="0.15"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44"/>
    </row>
    <row r="85" spans="4:17" x14ac:dyDescent="0.15"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44"/>
    </row>
    <row r="86" spans="4:17" x14ac:dyDescent="0.15"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44"/>
    </row>
    <row r="87" spans="4:17" x14ac:dyDescent="0.15"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44"/>
    </row>
    <row r="88" spans="4:17" x14ac:dyDescent="0.15"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44"/>
    </row>
    <row r="89" spans="4:17" x14ac:dyDescent="0.15"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44"/>
    </row>
    <row r="90" spans="4:17" x14ac:dyDescent="0.15"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44"/>
    </row>
    <row r="91" spans="4:17" x14ac:dyDescent="0.15"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44"/>
    </row>
    <row r="92" spans="4:17" x14ac:dyDescent="0.15"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44"/>
    </row>
    <row r="93" spans="4:17" x14ac:dyDescent="0.15"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44"/>
    </row>
    <row r="94" spans="4:17" x14ac:dyDescent="0.15"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44"/>
    </row>
    <row r="95" spans="4:17" x14ac:dyDescent="0.15"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44"/>
    </row>
    <row r="96" spans="4:17" x14ac:dyDescent="0.15"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44"/>
    </row>
    <row r="97" spans="4:17" x14ac:dyDescent="0.15"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44"/>
    </row>
    <row r="98" spans="4:17" x14ac:dyDescent="0.15"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44"/>
    </row>
    <row r="99" spans="4:17" x14ac:dyDescent="0.15"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44"/>
    </row>
    <row r="100" spans="4:17" x14ac:dyDescent="0.15"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44"/>
    </row>
    <row r="101" spans="4:17" x14ac:dyDescent="0.15"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44"/>
    </row>
    <row r="102" spans="4:17" x14ac:dyDescent="0.1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44"/>
    </row>
    <row r="103" spans="4:17" x14ac:dyDescent="0.15"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44"/>
    </row>
    <row r="104" spans="4:17" x14ac:dyDescent="0.15"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44"/>
    </row>
    <row r="105" spans="4:17" x14ac:dyDescent="0.15"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44"/>
    </row>
    <row r="106" spans="4:17" x14ac:dyDescent="0.15"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44"/>
    </row>
    <row r="107" spans="4:17" x14ac:dyDescent="0.15"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44"/>
    </row>
    <row r="108" spans="4:17" x14ac:dyDescent="0.15"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44"/>
    </row>
    <row r="109" spans="4:17" x14ac:dyDescent="0.15"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44"/>
    </row>
    <row r="110" spans="4:17" x14ac:dyDescent="0.15"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44"/>
    </row>
    <row r="111" spans="4:17" x14ac:dyDescent="0.15"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44"/>
    </row>
    <row r="112" spans="4:17" x14ac:dyDescent="0.15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44"/>
    </row>
    <row r="113" spans="4:17" x14ac:dyDescent="0.15"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44"/>
    </row>
    <row r="114" spans="4:17" x14ac:dyDescent="0.1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44"/>
    </row>
    <row r="115" spans="4:17" x14ac:dyDescent="0.1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44"/>
    </row>
    <row r="116" spans="4:17" x14ac:dyDescent="0.1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44"/>
    </row>
    <row r="117" spans="4:17" x14ac:dyDescent="0.15"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44"/>
    </row>
    <row r="118" spans="4:17" x14ac:dyDescent="0.15"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44"/>
    </row>
    <row r="119" spans="4:17" x14ac:dyDescent="0.15"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44"/>
    </row>
    <row r="120" spans="4:17" x14ac:dyDescent="0.15"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44"/>
    </row>
    <row r="121" spans="4:17" x14ac:dyDescent="0.15"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44"/>
    </row>
    <row r="122" spans="4:17" x14ac:dyDescent="0.15"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44"/>
    </row>
    <row r="123" spans="4:17" x14ac:dyDescent="0.15"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44"/>
    </row>
    <row r="124" spans="4:17" x14ac:dyDescent="0.15"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44"/>
    </row>
    <row r="125" spans="4:17" x14ac:dyDescent="0.15"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44"/>
    </row>
    <row r="126" spans="4:17" x14ac:dyDescent="0.15"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44"/>
    </row>
    <row r="127" spans="4:17" x14ac:dyDescent="0.15"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44"/>
    </row>
    <row r="128" spans="4:17" x14ac:dyDescent="0.15"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44"/>
    </row>
    <row r="129" spans="4:17" x14ac:dyDescent="0.15"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44"/>
    </row>
    <row r="130" spans="4:17" x14ac:dyDescent="0.15"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44"/>
    </row>
    <row r="131" spans="4:17" x14ac:dyDescent="0.15"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44"/>
    </row>
    <row r="132" spans="4:17" x14ac:dyDescent="0.15"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44"/>
    </row>
    <row r="133" spans="4:17" x14ac:dyDescent="0.15"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44"/>
    </row>
    <row r="134" spans="4:17" x14ac:dyDescent="0.15"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44"/>
    </row>
    <row r="135" spans="4:17" x14ac:dyDescent="0.15"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44"/>
    </row>
    <row r="136" spans="4:17" x14ac:dyDescent="0.15"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44"/>
    </row>
    <row r="137" spans="4:17" x14ac:dyDescent="0.15"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44"/>
    </row>
    <row r="138" spans="4:17" x14ac:dyDescent="0.15"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44"/>
    </row>
    <row r="139" spans="4:17" x14ac:dyDescent="0.15"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44"/>
    </row>
    <row r="140" spans="4:17" x14ac:dyDescent="0.15"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44"/>
    </row>
    <row r="141" spans="4:17" x14ac:dyDescent="0.15"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44"/>
    </row>
    <row r="142" spans="4:17" x14ac:dyDescent="0.15"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44"/>
    </row>
    <row r="143" spans="4:17" x14ac:dyDescent="0.15"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44"/>
    </row>
    <row r="144" spans="4:17" x14ac:dyDescent="0.15"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44"/>
    </row>
    <row r="145" spans="4:17" x14ac:dyDescent="0.15"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44"/>
    </row>
    <row r="146" spans="4:17" x14ac:dyDescent="0.15"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44"/>
    </row>
    <row r="147" spans="4:17" x14ac:dyDescent="0.15"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44"/>
    </row>
    <row r="148" spans="4:17" x14ac:dyDescent="0.15"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44"/>
    </row>
    <row r="149" spans="4:17" x14ac:dyDescent="0.15"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44"/>
    </row>
    <row r="150" spans="4:17" x14ac:dyDescent="0.15"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44"/>
    </row>
    <row r="151" spans="4:17" x14ac:dyDescent="0.15"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44"/>
    </row>
    <row r="152" spans="4:17" x14ac:dyDescent="0.15"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44"/>
    </row>
    <row r="153" spans="4:17" x14ac:dyDescent="0.15"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44"/>
    </row>
    <row r="154" spans="4:17" x14ac:dyDescent="0.15"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44"/>
    </row>
    <row r="155" spans="4:17" x14ac:dyDescent="0.15"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44"/>
    </row>
    <row r="156" spans="4:17" x14ac:dyDescent="0.15"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44"/>
    </row>
    <row r="157" spans="4:17" x14ac:dyDescent="0.15"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44"/>
    </row>
    <row r="158" spans="4:17" x14ac:dyDescent="0.15"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44"/>
    </row>
    <row r="159" spans="4:17" x14ac:dyDescent="0.15"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44"/>
    </row>
    <row r="160" spans="4:17" x14ac:dyDescent="0.15"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44"/>
    </row>
    <row r="161" spans="4:17" x14ac:dyDescent="0.15"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44"/>
    </row>
    <row r="162" spans="4:17" x14ac:dyDescent="0.15"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44"/>
    </row>
    <row r="163" spans="4:17" x14ac:dyDescent="0.15"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44"/>
    </row>
    <row r="164" spans="4:17" x14ac:dyDescent="0.15"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44"/>
    </row>
    <row r="165" spans="4:17" x14ac:dyDescent="0.15"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44"/>
    </row>
    <row r="166" spans="4:17" x14ac:dyDescent="0.15"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44"/>
    </row>
    <row r="167" spans="4:17" x14ac:dyDescent="0.15"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44"/>
    </row>
    <row r="168" spans="4:17" x14ac:dyDescent="0.15"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44"/>
    </row>
    <row r="169" spans="4:17" x14ac:dyDescent="0.15"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44"/>
    </row>
    <row r="170" spans="4:17" x14ac:dyDescent="0.15"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44"/>
    </row>
    <row r="171" spans="4:17" x14ac:dyDescent="0.15"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44"/>
    </row>
    <row r="172" spans="4:17" x14ac:dyDescent="0.15"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44"/>
    </row>
    <row r="173" spans="4:17" x14ac:dyDescent="0.15"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44"/>
    </row>
    <row r="174" spans="4:17" x14ac:dyDescent="0.15"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44"/>
    </row>
    <row r="175" spans="4:17" x14ac:dyDescent="0.15"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44"/>
    </row>
    <row r="176" spans="4:17" x14ac:dyDescent="0.15"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44"/>
    </row>
    <row r="177" spans="4:17" x14ac:dyDescent="0.15"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44"/>
    </row>
    <row r="178" spans="4:17" x14ac:dyDescent="0.15"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44"/>
    </row>
    <row r="179" spans="4:17" x14ac:dyDescent="0.15"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44"/>
    </row>
    <row r="180" spans="4:17" x14ac:dyDescent="0.15"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44"/>
    </row>
    <row r="181" spans="4:17" x14ac:dyDescent="0.15"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44"/>
    </row>
    <row r="182" spans="4:17" x14ac:dyDescent="0.15"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44"/>
    </row>
    <row r="183" spans="4:17" x14ac:dyDescent="0.15"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44"/>
    </row>
    <row r="184" spans="4:17" x14ac:dyDescent="0.15"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44"/>
    </row>
    <row r="185" spans="4:17" x14ac:dyDescent="0.15"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44"/>
    </row>
    <row r="186" spans="4:17" x14ac:dyDescent="0.15"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44"/>
    </row>
    <row r="187" spans="4:17" x14ac:dyDescent="0.15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4:17" x14ac:dyDescent="0.15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4:17" x14ac:dyDescent="0.15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4:17" x14ac:dyDescent="0.15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4:17" x14ac:dyDescent="0.15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4:17" x14ac:dyDescent="0.15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4:16" x14ac:dyDescent="0.15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4:16" x14ac:dyDescent="0.15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4:16" x14ac:dyDescent="0.15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4:16" x14ac:dyDescent="0.15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4:16" x14ac:dyDescent="0.15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4:16" x14ac:dyDescent="0.15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4:16" x14ac:dyDescent="0.15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4:16" x14ac:dyDescent="0.15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4:16" x14ac:dyDescent="0.15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4:16" x14ac:dyDescent="0.15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4:16" x14ac:dyDescent="0.15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4:16" x14ac:dyDescent="0.15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4:16" x14ac:dyDescent="0.15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4:16" x14ac:dyDescent="0.15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4:16" x14ac:dyDescent="0.15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4:16" x14ac:dyDescent="0.15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4:16" x14ac:dyDescent="0.15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4:16" x14ac:dyDescent="0.15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4:16" x14ac:dyDescent="0.15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4:16" x14ac:dyDescent="0.15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4:16" x14ac:dyDescent="0.15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4:16" x14ac:dyDescent="0.15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4:16" x14ac:dyDescent="0.15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4:16" x14ac:dyDescent="0.15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4:16" x14ac:dyDescent="0.15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4:16" x14ac:dyDescent="0.15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4:16" x14ac:dyDescent="0.15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4:16" x14ac:dyDescent="0.15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4:16" x14ac:dyDescent="0.15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4:16" x14ac:dyDescent="0.15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4:16" x14ac:dyDescent="0.15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4:16" x14ac:dyDescent="0.15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4:16" x14ac:dyDescent="0.15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4:16" x14ac:dyDescent="0.15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4:16" x14ac:dyDescent="0.15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4:16" x14ac:dyDescent="0.15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4:16" x14ac:dyDescent="0.15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4:16" x14ac:dyDescent="0.15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4:16" x14ac:dyDescent="0.15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4:16" x14ac:dyDescent="0.15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4:16" x14ac:dyDescent="0.15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4:16" x14ac:dyDescent="0.15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4:16" x14ac:dyDescent="0.15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4:16" x14ac:dyDescent="0.15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4:16" x14ac:dyDescent="0.15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4:16" x14ac:dyDescent="0.15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4:16" x14ac:dyDescent="0.15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4:16" x14ac:dyDescent="0.15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4:16" x14ac:dyDescent="0.15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4:16" x14ac:dyDescent="0.15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4:16" x14ac:dyDescent="0.15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4:16" x14ac:dyDescent="0.15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4:16" x14ac:dyDescent="0.15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4:16" x14ac:dyDescent="0.15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4:16" x14ac:dyDescent="0.15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4:16" x14ac:dyDescent="0.15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4:16" x14ac:dyDescent="0.15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4:16" x14ac:dyDescent="0.15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4:16" x14ac:dyDescent="0.15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4:16" x14ac:dyDescent="0.15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4:16" x14ac:dyDescent="0.15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4:16" x14ac:dyDescent="0.15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4:16" x14ac:dyDescent="0.15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4:16" x14ac:dyDescent="0.15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4:16" x14ac:dyDescent="0.15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4:16" x14ac:dyDescent="0.15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4:16" x14ac:dyDescent="0.15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4:16" x14ac:dyDescent="0.15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4:16" x14ac:dyDescent="0.15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4:16" x14ac:dyDescent="0.15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4:16" x14ac:dyDescent="0.15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4:16" x14ac:dyDescent="0.15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4:16" x14ac:dyDescent="0.15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4:16" x14ac:dyDescent="0.15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4:16" x14ac:dyDescent="0.15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4:16" x14ac:dyDescent="0.15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4:16" x14ac:dyDescent="0.15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4:16" x14ac:dyDescent="0.15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4:16" x14ac:dyDescent="0.15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4:16" x14ac:dyDescent="0.15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4:16" x14ac:dyDescent="0.15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4:16" x14ac:dyDescent="0.15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4:16" x14ac:dyDescent="0.15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4:16" x14ac:dyDescent="0.15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4:16" x14ac:dyDescent="0.15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4:16" x14ac:dyDescent="0.15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4:16" x14ac:dyDescent="0.15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4:16" x14ac:dyDescent="0.15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4:16" x14ac:dyDescent="0.15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4:16" x14ac:dyDescent="0.15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4:16" x14ac:dyDescent="0.15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4:16" x14ac:dyDescent="0.15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4:16" x14ac:dyDescent="0.15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4:16" x14ac:dyDescent="0.15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4:16" x14ac:dyDescent="0.15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4:16" x14ac:dyDescent="0.15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4:16" x14ac:dyDescent="0.15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4:16" x14ac:dyDescent="0.15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4:16" x14ac:dyDescent="0.15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4:16" x14ac:dyDescent="0.15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4:16" x14ac:dyDescent="0.15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4:16" x14ac:dyDescent="0.15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4:16" x14ac:dyDescent="0.15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4:16" x14ac:dyDescent="0.15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4:16" x14ac:dyDescent="0.15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4:16" x14ac:dyDescent="0.15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4:16" x14ac:dyDescent="0.15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4:16" x14ac:dyDescent="0.15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4:16" x14ac:dyDescent="0.15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4:16" x14ac:dyDescent="0.15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4:16" x14ac:dyDescent="0.15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4:16" x14ac:dyDescent="0.15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4:16" x14ac:dyDescent="0.15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4:16" x14ac:dyDescent="0.15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4:16" x14ac:dyDescent="0.15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4:16" x14ac:dyDescent="0.15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4:16" x14ac:dyDescent="0.15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4:16" x14ac:dyDescent="0.15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4:16" x14ac:dyDescent="0.15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4:16" x14ac:dyDescent="0.15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4:16" x14ac:dyDescent="0.15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4:16" x14ac:dyDescent="0.15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4:16" x14ac:dyDescent="0.15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4:16" x14ac:dyDescent="0.15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4:16" x14ac:dyDescent="0.15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4:16" x14ac:dyDescent="0.15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4:16" x14ac:dyDescent="0.15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4:16" x14ac:dyDescent="0.15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4:16" x14ac:dyDescent="0.15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4:16" x14ac:dyDescent="0.15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4:16" x14ac:dyDescent="0.15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4:16" x14ac:dyDescent="0.15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4:16" x14ac:dyDescent="0.15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4:16" x14ac:dyDescent="0.15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4:16" x14ac:dyDescent="0.15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4:16" x14ac:dyDescent="0.15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4:16" x14ac:dyDescent="0.15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4:16" x14ac:dyDescent="0.15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4:16" x14ac:dyDescent="0.15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4:16" x14ac:dyDescent="0.15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4:16" x14ac:dyDescent="0.15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4:16" x14ac:dyDescent="0.15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4:16" x14ac:dyDescent="0.15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4:16" x14ac:dyDescent="0.15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4:16" x14ac:dyDescent="0.15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4:16" x14ac:dyDescent="0.15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4:16" x14ac:dyDescent="0.15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4:16" x14ac:dyDescent="0.15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4:16" x14ac:dyDescent="0.15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4:16" x14ac:dyDescent="0.15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4:16" x14ac:dyDescent="0.15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4:16" x14ac:dyDescent="0.15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4:16" x14ac:dyDescent="0.15"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4:16" x14ac:dyDescent="0.15"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4:16" x14ac:dyDescent="0.15"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4:16" x14ac:dyDescent="0.15"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4:16" x14ac:dyDescent="0.15"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4:16" x14ac:dyDescent="0.15"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4:16" x14ac:dyDescent="0.15"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4:16" x14ac:dyDescent="0.15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4:16" x14ac:dyDescent="0.15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4:16" x14ac:dyDescent="0.15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4:16" x14ac:dyDescent="0.15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4:16" x14ac:dyDescent="0.15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4:16" x14ac:dyDescent="0.15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4:16" x14ac:dyDescent="0.15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4:16" x14ac:dyDescent="0.15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4:16" x14ac:dyDescent="0.15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4:16" x14ac:dyDescent="0.15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4:16" x14ac:dyDescent="0.15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4:16" x14ac:dyDescent="0.15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4:16" x14ac:dyDescent="0.15"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4:16" x14ac:dyDescent="0.15"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4:16" x14ac:dyDescent="0.15"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4:16" x14ac:dyDescent="0.15"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4:16" x14ac:dyDescent="0.15"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4:16" x14ac:dyDescent="0.15"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4:16" x14ac:dyDescent="0.15"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4:16" x14ac:dyDescent="0.15"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4:16" x14ac:dyDescent="0.15"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4:16" x14ac:dyDescent="0.15"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4:16" x14ac:dyDescent="0.15"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4:16" x14ac:dyDescent="0.15"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4:16" x14ac:dyDescent="0.15"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4:16" x14ac:dyDescent="0.15"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4:16" x14ac:dyDescent="0.15"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4:16" x14ac:dyDescent="0.15"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4:16" x14ac:dyDescent="0.15"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4:16" x14ac:dyDescent="0.15"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4:16" x14ac:dyDescent="0.15"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4:16" x14ac:dyDescent="0.15"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4:16" x14ac:dyDescent="0.15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4:16" x14ac:dyDescent="0.15"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4:16" x14ac:dyDescent="0.15"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4:16" x14ac:dyDescent="0.15"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4:16" x14ac:dyDescent="0.15"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4:16" x14ac:dyDescent="0.15"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4:16" x14ac:dyDescent="0.15"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4:16" x14ac:dyDescent="0.15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4:16" x14ac:dyDescent="0.15"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4:16" x14ac:dyDescent="0.15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4:16" x14ac:dyDescent="0.15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4:16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4:16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4:16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4:16" x14ac:dyDescent="0.15"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4:16" x14ac:dyDescent="0.15"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4:16" x14ac:dyDescent="0.15"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4:16" x14ac:dyDescent="0.15"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4:16" x14ac:dyDescent="0.15"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4:16" x14ac:dyDescent="0.15"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4:16" x14ac:dyDescent="0.15"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4:16" x14ac:dyDescent="0.15"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4:16" x14ac:dyDescent="0.15"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4:16" x14ac:dyDescent="0.15"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4:16" x14ac:dyDescent="0.15"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4:16" x14ac:dyDescent="0.15"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4:16" x14ac:dyDescent="0.15"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4:16" x14ac:dyDescent="0.15"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4:16" x14ac:dyDescent="0.15"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4:16" x14ac:dyDescent="0.15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4:16" x14ac:dyDescent="0.15"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4:16" x14ac:dyDescent="0.15"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4:16" x14ac:dyDescent="0.15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4:16" x14ac:dyDescent="0.15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4:16" x14ac:dyDescent="0.15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4:16" x14ac:dyDescent="0.15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4:16" x14ac:dyDescent="0.15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</sheetData>
  <mergeCells count="4">
    <mergeCell ref="L1:N1"/>
    <mergeCell ref="D12:F12"/>
    <mergeCell ref="H12:J12"/>
    <mergeCell ref="L12:N12"/>
  </mergeCells>
  <printOptions horizontalCentered="1"/>
  <pageMargins left="0.5" right="0.5" top="0.5" bottom="0.5" header="0" footer="0"/>
  <pageSetup scale="48" orientation="landscape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E159"/>
  <sheetViews>
    <sheetView workbookViewId="0">
      <selection activeCell="E8" sqref="E8"/>
    </sheetView>
  </sheetViews>
  <sheetFormatPr baseColWidth="10" defaultColWidth="8.83203125" defaultRowHeight="13" x14ac:dyDescent="0.15"/>
  <cols>
    <col min="1" max="1" width="13.83203125" customWidth="1"/>
    <col min="2" max="2" width="15.83203125" style="2" customWidth="1"/>
    <col min="3" max="4" width="14.83203125" style="2" customWidth="1"/>
    <col min="5" max="5" width="11.6640625" style="2" customWidth="1"/>
    <col min="6" max="6" width="17" customWidth="1"/>
    <col min="7" max="7" width="16" customWidth="1"/>
    <col min="8" max="8" width="22.5" customWidth="1"/>
    <col min="9" max="9" width="21.5" customWidth="1"/>
    <col min="10" max="10" width="12.5" customWidth="1"/>
    <col min="11" max="11" width="22.5" bestFit="1" customWidth="1"/>
    <col min="12" max="12" width="21.5" bestFit="1" customWidth="1"/>
    <col min="13" max="13" width="18" bestFit="1" customWidth="1"/>
    <col min="14" max="15" width="20.33203125" bestFit="1" customWidth="1"/>
    <col min="16" max="17" width="20.1640625" bestFit="1" customWidth="1"/>
    <col min="18" max="18" width="8.33203125" customWidth="1"/>
    <col min="19" max="19" width="10.33203125" bestFit="1" customWidth="1"/>
    <col min="20" max="20" width="10.5" bestFit="1" customWidth="1"/>
    <col min="21" max="21" width="9.33203125" bestFit="1" customWidth="1"/>
    <col min="22" max="22" width="8.1640625" customWidth="1"/>
    <col min="23" max="23" width="8.83203125" customWidth="1"/>
    <col min="24" max="24" width="13.83203125" bestFit="1" customWidth="1"/>
    <col min="25" max="25" width="11" bestFit="1" customWidth="1"/>
    <col min="26" max="26" width="14" bestFit="1" customWidth="1"/>
    <col min="27" max="27" width="7.5" customWidth="1"/>
    <col min="28" max="28" width="11.5" bestFit="1" customWidth="1"/>
    <col min="29" max="29" width="11.83203125" bestFit="1" customWidth="1"/>
    <col min="30" max="30" width="21.6640625" bestFit="1" customWidth="1"/>
    <col min="31" max="31" width="7.5" customWidth="1"/>
    <col min="32" max="32" width="11.6640625" bestFit="1" customWidth="1"/>
  </cols>
  <sheetData>
    <row r="1" spans="1:5" x14ac:dyDescent="0.15">
      <c r="A1" s="227" t="s">
        <v>129</v>
      </c>
      <c r="B1" t="s">
        <v>185</v>
      </c>
    </row>
    <row r="3" spans="1:5" x14ac:dyDescent="0.15">
      <c r="A3" s="227" t="s">
        <v>186</v>
      </c>
      <c r="B3" t="s">
        <v>187</v>
      </c>
      <c r="C3" t="s">
        <v>188</v>
      </c>
      <c r="D3"/>
      <c r="E3"/>
    </row>
    <row r="4" spans="1:5" x14ac:dyDescent="0.15">
      <c r="A4" s="226" t="s">
        <v>189</v>
      </c>
      <c r="B4" s="67"/>
      <c r="C4" s="67"/>
      <c r="D4"/>
      <c r="E4"/>
    </row>
    <row r="5" spans="1:5" x14ac:dyDescent="0.15">
      <c r="A5" s="226" t="s">
        <v>3</v>
      </c>
      <c r="B5" s="67">
        <v>21.25</v>
      </c>
      <c r="C5" s="67">
        <v>25</v>
      </c>
      <c r="D5"/>
      <c r="E5"/>
    </row>
    <row r="6" spans="1:5" x14ac:dyDescent="0.15">
      <c r="A6" s="226" t="s">
        <v>181</v>
      </c>
      <c r="B6" s="67">
        <v>500</v>
      </c>
      <c r="C6" s="67">
        <v>1000</v>
      </c>
      <c r="D6"/>
      <c r="E6"/>
    </row>
    <row r="7" spans="1:5" x14ac:dyDescent="0.15">
      <c r="A7" s="226" t="s">
        <v>190</v>
      </c>
      <c r="B7" s="67">
        <v>521.25</v>
      </c>
      <c r="C7" s="67">
        <v>1025</v>
      </c>
      <c r="D7"/>
      <c r="E7"/>
    </row>
    <row r="8" spans="1:5" x14ac:dyDescent="0.15">
      <c r="B8"/>
      <c r="C8"/>
      <c r="D8"/>
      <c r="E8"/>
    </row>
    <row r="9" spans="1:5" x14ac:dyDescent="0.15">
      <c r="B9"/>
      <c r="C9"/>
      <c r="D9"/>
      <c r="E9"/>
    </row>
    <row r="10" spans="1:5" x14ac:dyDescent="0.15">
      <c r="B10"/>
      <c r="C10"/>
      <c r="D10"/>
      <c r="E10"/>
    </row>
    <row r="11" spans="1:5" x14ac:dyDescent="0.15">
      <c r="B11"/>
      <c r="C11"/>
      <c r="D11"/>
      <c r="E11"/>
    </row>
    <row r="12" spans="1:5" x14ac:dyDescent="0.15">
      <c r="B12"/>
      <c r="C12"/>
      <c r="D12"/>
      <c r="E12"/>
    </row>
    <row r="13" spans="1:5" x14ac:dyDescent="0.15">
      <c r="B13"/>
      <c r="C13"/>
      <c r="D13"/>
      <c r="E13"/>
    </row>
    <row r="14" spans="1:5" x14ac:dyDescent="0.15">
      <c r="B14"/>
      <c r="C14"/>
      <c r="D14"/>
      <c r="E14"/>
    </row>
    <row r="15" spans="1:5" x14ac:dyDescent="0.15">
      <c r="B15"/>
      <c r="C15"/>
      <c r="D15"/>
      <c r="E15"/>
    </row>
    <row r="16" spans="1:5" x14ac:dyDescent="0.15">
      <c r="B16"/>
      <c r="C16"/>
      <c r="D16"/>
      <c r="E16"/>
    </row>
    <row r="17" spans="2:5" x14ac:dyDescent="0.15">
      <c r="B17"/>
      <c r="C17"/>
      <c r="D17"/>
      <c r="E17"/>
    </row>
    <row r="18" spans="2:5" x14ac:dyDescent="0.15">
      <c r="B18"/>
      <c r="C18"/>
      <c r="D18"/>
      <c r="E18"/>
    </row>
    <row r="19" spans="2:5" x14ac:dyDescent="0.15">
      <c r="B19"/>
      <c r="C19"/>
      <c r="D19"/>
      <c r="E19"/>
    </row>
    <row r="20" spans="2:5" x14ac:dyDescent="0.15">
      <c r="B20"/>
      <c r="C20"/>
      <c r="D20"/>
      <c r="E20"/>
    </row>
    <row r="21" spans="2:5" x14ac:dyDescent="0.15">
      <c r="B21"/>
      <c r="C21"/>
      <c r="D21"/>
      <c r="E21"/>
    </row>
    <row r="22" spans="2:5" x14ac:dyDescent="0.15">
      <c r="B22"/>
      <c r="C22"/>
      <c r="D22"/>
      <c r="E22"/>
    </row>
    <row r="23" spans="2:5" x14ac:dyDescent="0.15">
      <c r="B23"/>
      <c r="C23"/>
      <c r="D23"/>
      <c r="E23"/>
    </row>
    <row r="24" spans="2:5" x14ac:dyDescent="0.15">
      <c r="B24"/>
      <c r="C24"/>
      <c r="D24"/>
      <c r="E24"/>
    </row>
    <row r="25" spans="2:5" x14ac:dyDescent="0.15">
      <c r="B25"/>
      <c r="C25"/>
      <c r="D25"/>
      <c r="E25"/>
    </row>
    <row r="26" spans="2:5" x14ac:dyDescent="0.15">
      <c r="B26"/>
      <c r="C26"/>
      <c r="D26"/>
      <c r="E26"/>
    </row>
    <row r="27" spans="2:5" x14ac:dyDescent="0.15">
      <c r="B27"/>
      <c r="C27"/>
      <c r="D27"/>
      <c r="E27"/>
    </row>
    <row r="28" spans="2:5" x14ac:dyDescent="0.15">
      <c r="B28"/>
      <c r="C28"/>
      <c r="D28"/>
      <c r="E28"/>
    </row>
    <row r="29" spans="2:5" x14ac:dyDescent="0.15">
      <c r="B29"/>
      <c r="C29"/>
      <c r="D29"/>
      <c r="E29"/>
    </row>
    <row r="30" spans="2:5" x14ac:dyDescent="0.15">
      <c r="B30"/>
      <c r="C30"/>
      <c r="D30"/>
      <c r="E30"/>
    </row>
    <row r="31" spans="2:5" x14ac:dyDescent="0.15">
      <c r="B31"/>
      <c r="C31"/>
      <c r="D31"/>
      <c r="E31"/>
    </row>
    <row r="32" spans="2:5" x14ac:dyDescent="0.15">
      <c r="B32"/>
      <c r="C32"/>
      <c r="D32"/>
      <c r="E32"/>
    </row>
    <row r="33" spans="2:5" x14ac:dyDescent="0.15">
      <c r="B33"/>
      <c r="C33"/>
      <c r="D33"/>
      <c r="E33"/>
    </row>
    <row r="34" spans="2:5" x14ac:dyDescent="0.15">
      <c r="B34"/>
      <c r="C34"/>
      <c r="D34"/>
      <c r="E34"/>
    </row>
    <row r="35" spans="2:5" x14ac:dyDescent="0.15">
      <c r="B35"/>
      <c r="C35"/>
      <c r="D35"/>
      <c r="E35"/>
    </row>
    <row r="36" spans="2:5" x14ac:dyDescent="0.15">
      <c r="B36"/>
      <c r="C36"/>
      <c r="D36"/>
      <c r="E36"/>
    </row>
    <row r="37" spans="2:5" x14ac:dyDescent="0.15">
      <c r="B37"/>
      <c r="C37"/>
      <c r="D37"/>
      <c r="E37"/>
    </row>
    <row r="38" spans="2:5" x14ac:dyDescent="0.15">
      <c r="B38"/>
      <c r="C38"/>
      <c r="D38"/>
      <c r="E38"/>
    </row>
    <row r="39" spans="2:5" x14ac:dyDescent="0.15">
      <c r="B39"/>
      <c r="C39"/>
      <c r="D39"/>
      <c r="E39"/>
    </row>
    <row r="40" spans="2:5" x14ac:dyDescent="0.15">
      <c r="B40"/>
      <c r="C40"/>
      <c r="D40"/>
      <c r="E40"/>
    </row>
    <row r="41" spans="2:5" x14ac:dyDescent="0.15">
      <c r="B41"/>
      <c r="C41"/>
      <c r="D41"/>
      <c r="E41"/>
    </row>
    <row r="42" spans="2:5" x14ac:dyDescent="0.15">
      <c r="B42"/>
      <c r="C42"/>
      <c r="D42"/>
      <c r="E42"/>
    </row>
    <row r="43" spans="2:5" x14ac:dyDescent="0.15">
      <c r="B43"/>
      <c r="C43"/>
      <c r="D43"/>
      <c r="E43"/>
    </row>
    <row r="44" spans="2:5" x14ac:dyDescent="0.15">
      <c r="B44"/>
      <c r="C44"/>
      <c r="D44"/>
      <c r="E44"/>
    </row>
    <row r="45" spans="2:5" x14ac:dyDescent="0.15">
      <c r="B45"/>
      <c r="C45"/>
      <c r="D45"/>
      <c r="E45"/>
    </row>
    <row r="46" spans="2:5" x14ac:dyDescent="0.15">
      <c r="B46"/>
      <c r="C46"/>
      <c r="D46"/>
      <c r="E46"/>
    </row>
    <row r="47" spans="2:5" x14ac:dyDescent="0.15">
      <c r="B47"/>
      <c r="C47"/>
      <c r="D47"/>
      <c r="E47"/>
    </row>
    <row r="48" spans="2:5" x14ac:dyDescent="0.15">
      <c r="B48"/>
      <c r="C48"/>
      <c r="D48"/>
      <c r="E48"/>
    </row>
    <row r="49" spans="2:5" x14ac:dyDescent="0.15">
      <c r="B49"/>
      <c r="C49"/>
      <c r="D49"/>
      <c r="E49"/>
    </row>
    <row r="50" spans="2:5" x14ac:dyDescent="0.15">
      <c r="B50"/>
      <c r="C50"/>
      <c r="D50"/>
      <c r="E50"/>
    </row>
    <row r="51" spans="2:5" x14ac:dyDescent="0.15">
      <c r="B51"/>
      <c r="C51"/>
      <c r="D51"/>
      <c r="E51"/>
    </row>
    <row r="52" spans="2:5" x14ac:dyDescent="0.15">
      <c r="B52"/>
      <c r="C52"/>
      <c r="D52"/>
      <c r="E52"/>
    </row>
    <row r="53" spans="2:5" x14ac:dyDescent="0.15">
      <c r="B53"/>
      <c r="C53"/>
      <c r="D53"/>
      <c r="E53"/>
    </row>
    <row r="54" spans="2:5" x14ac:dyDescent="0.15">
      <c r="B54"/>
      <c r="C54"/>
      <c r="D54"/>
      <c r="E54"/>
    </row>
    <row r="55" spans="2:5" x14ac:dyDescent="0.15">
      <c r="B55"/>
      <c r="C55"/>
      <c r="D55"/>
      <c r="E55"/>
    </row>
    <row r="56" spans="2:5" x14ac:dyDescent="0.15">
      <c r="B56"/>
      <c r="C56"/>
      <c r="D56"/>
      <c r="E56"/>
    </row>
    <row r="57" spans="2:5" x14ac:dyDescent="0.15">
      <c r="B57"/>
      <c r="C57"/>
      <c r="D57"/>
      <c r="E57"/>
    </row>
    <row r="58" spans="2:5" x14ac:dyDescent="0.15">
      <c r="B58"/>
      <c r="C58"/>
      <c r="D58"/>
      <c r="E58"/>
    </row>
    <row r="59" spans="2:5" x14ac:dyDescent="0.15">
      <c r="B59"/>
      <c r="C59"/>
      <c r="D59"/>
      <c r="E59"/>
    </row>
    <row r="60" spans="2:5" x14ac:dyDescent="0.15">
      <c r="B60"/>
      <c r="C60"/>
      <c r="D60"/>
      <c r="E60"/>
    </row>
    <row r="61" spans="2:5" x14ac:dyDescent="0.15">
      <c r="B61"/>
      <c r="C61"/>
      <c r="D61"/>
      <c r="E61"/>
    </row>
    <row r="62" spans="2:5" x14ac:dyDescent="0.15">
      <c r="B62"/>
      <c r="C62"/>
      <c r="D62"/>
      <c r="E62"/>
    </row>
    <row r="63" spans="2:5" x14ac:dyDescent="0.15">
      <c r="B63"/>
      <c r="C63"/>
      <c r="D63"/>
      <c r="E63"/>
    </row>
    <row r="64" spans="2:5" x14ac:dyDescent="0.15">
      <c r="B64"/>
      <c r="C64"/>
      <c r="D64"/>
      <c r="E64"/>
    </row>
    <row r="65" spans="2:5" x14ac:dyDescent="0.15">
      <c r="B65"/>
      <c r="C65"/>
      <c r="D65"/>
      <c r="E65"/>
    </row>
    <row r="66" spans="2:5" x14ac:dyDescent="0.15">
      <c r="B66"/>
      <c r="C66"/>
      <c r="D66"/>
      <c r="E66"/>
    </row>
    <row r="67" spans="2:5" x14ac:dyDescent="0.15">
      <c r="B67"/>
      <c r="C67"/>
      <c r="D67"/>
      <c r="E67"/>
    </row>
    <row r="68" spans="2:5" x14ac:dyDescent="0.15">
      <c r="B68"/>
      <c r="C68"/>
      <c r="D68"/>
      <c r="E68"/>
    </row>
    <row r="69" spans="2:5" x14ac:dyDescent="0.15">
      <c r="B69"/>
      <c r="C69"/>
      <c r="D69"/>
      <c r="E69"/>
    </row>
    <row r="70" spans="2:5" x14ac:dyDescent="0.15">
      <c r="B70"/>
      <c r="C70"/>
      <c r="D70"/>
      <c r="E70"/>
    </row>
    <row r="71" spans="2:5" x14ac:dyDescent="0.15">
      <c r="B71"/>
      <c r="C71"/>
      <c r="D71"/>
      <c r="E71"/>
    </row>
    <row r="72" spans="2:5" x14ac:dyDescent="0.15">
      <c r="B72"/>
      <c r="C72"/>
      <c r="D72"/>
      <c r="E72"/>
    </row>
    <row r="73" spans="2:5" x14ac:dyDescent="0.15">
      <c r="B73"/>
      <c r="C73"/>
      <c r="D73"/>
      <c r="E73"/>
    </row>
    <row r="74" spans="2:5" x14ac:dyDescent="0.15">
      <c r="B74"/>
      <c r="C74"/>
      <c r="D74"/>
      <c r="E74"/>
    </row>
    <row r="75" spans="2:5" x14ac:dyDescent="0.15">
      <c r="B75"/>
      <c r="C75"/>
      <c r="D75"/>
      <c r="E75"/>
    </row>
    <row r="76" spans="2:5" x14ac:dyDescent="0.15">
      <c r="B76"/>
      <c r="C76"/>
      <c r="D76"/>
      <c r="E76"/>
    </row>
    <row r="77" spans="2:5" x14ac:dyDescent="0.15">
      <c r="B77"/>
      <c r="C77"/>
      <c r="D77"/>
      <c r="E77"/>
    </row>
    <row r="78" spans="2:5" x14ac:dyDescent="0.15">
      <c r="B78"/>
      <c r="C78"/>
      <c r="D78"/>
      <c r="E78"/>
    </row>
    <row r="79" spans="2:5" x14ac:dyDescent="0.15">
      <c r="B79"/>
      <c r="C79"/>
      <c r="D79"/>
      <c r="E79"/>
    </row>
    <row r="80" spans="2:5" x14ac:dyDescent="0.15">
      <c r="B80"/>
      <c r="C80"/>
      <c r="D80"/>
      <c r="E80"/>
    </row>
    <row r="81" spans="2:5" x14ac:dyDescent="0.15">
      <c r="B81"/>
      <c r="C81"/>
      <c r="D81"/>
      <c r="E81"/>
    </row>
    <row r="82" spans="2:5" x14ac:dyDescent="0.15">
      <c r="B82"/>
      <c r="C82"/>
      <c r="D82"/>
      <c r="E82"/>
    </row>
    <row r="83" spans="2:5" x14ac:dyDescent="0.15">
      <c r="B83"/>
      <c r="C83"/>
      <c r="D83"/>
      <c r="E83"/>
    </row>
    <row r="84" spans="2:5" x14ac:dyDescent="0.15">
      <c r="B84"/>
      <c r="C84"/>
      <c r="D84"/>
      <c r="E84"/>
    </row>
    <row r="85" spans="2:5" x14ac:dyDescent="0.15">
      <c r="B85"/>
      <c r="C85"/>
      <c r="D85"/>
      <c r="E85"/>
    </row>
    <row r="86" spans="2:5" x14ac:dyDescent="0.15">
      <c r="B86"/>
      <c r="C86"/>
      <c r="D86"/>
      <c r="E86"/>
    </row>
    <row r="87" spans="2:5" x14ac:dyDescent="0.15">
      <c r="B87"/>
      <c r="C87"/>
      <c r="D87"/>
      <c r="E87"/>
    </row>
    <row r="88" spans="2:5" x14ac:dyDescent="0.15">
      <c r="B88"/>
      <c r="C88"/>
      <c r="D88"/>
      <c r="E88"/>
    </row>
    <row r="89" spans="2:5" x14ac:dyDescent="0.15">
      <c r="B89"/>
      <c r="C89"/>
      <c r="D89"/>
      <c r="E89"/>
    </row>
    <row r="90" spans="2:5" x14ac:dyDescent="0.15">
      <c r="B90"/>
      <c r="C90"/>
      <c r="D90"/>
      <c r="E90"/>
    </row>
    <row r="91" spans="2:5" x14ac:dyDescent="0.15">
      <c r="B91"/>
      <c r="C91"/>
      <c r="D91"/>
      <c r="E91"/>
    </row>
    <row r="92" spans="2:5" x14ac:dyDescent="0.15">
      <c r="B92"/>
      <c r="C92"/>
      <c r="D92"/>
      <c r="E92"/>
    </row>
    <row r="93" spans="2:5" x14ac:dyDescent="0.15">
      <c r="B93"/>
      <c r="C93"/>
      <c r="D93"/>
      <c r="E93"/>
    </row>
    <row r="94" spans="2:5" x14ac:dyDescent="0.15">
      <c r="B94"/>
      <c r="C94"/>
      <c r="D94"/>
      <c r="E94"/>
    </row>
    <row r="95" spans="2:5" x14ac:dyDescent="0.15">
      <c r="B95"/>
      <c r="C95"/>
      <c r="D95"/>
      <c r="E95"/>
    </row>
    <row r="96" spans="2:5" x14ac:dyDescent="0.15">
      <c r="B96"/>
      <c r="C96"/>
      <c r="D96"/>
      <c r="E96"/>
    </row>
    <row r="97" spans="2:5" x14ac:dyDescent="0.15">
      <c r="B97"/>
      <c r="C97"/>
      <c r="D97"/>
      <c r="E97"/>
    </row>
    <row r="98" spans="2:5" x14ac:dyDescent="0.15">
      <c r="B98"/>
      <c r="C98"/>
      <c r="D98"/>
      <c r="E98"/>
    </row>
    <row r="99" spans="2:5" x14ac:dyDescent="0.15">
      <c r="B99"/>
      <c r="C99"/>
      <c r="D99"/>
      <c r="E99"/>
    </row>
    <row r="100" spans="2:5" x14ac:dyDescent="0.15">
      <c r="B100"/>
      <c r="C100"/>
      <c r="D100"/>
      <c r="E100"/>
    </row>
    <row r="101" spans="2:5" x14ac:dyDescent="0.15">
      <c r="B101"/>
      <c r="C101"/>
      <c r="D101"/>
      <c r="E101"/>
    </row>
    <row r="102" spans="2:5" x14ac:dyDescent="0.15">
      <c r="B102"/>
      <c r="C102"/>
      <c r="D102"/>
      <c r="E102"/>
    </row>
    <row r="103" spans="2:5" x14ac:dyDescent="0.15">
      <c r="B103"/>
      <c r="C103"/>
      <c r="D103"/>
      <c r="E103"/>
    </row>
    <row r="104" spans="2:5" x14ac:dyDescent="0.15">
      <c r="B104"/>
      <c r="C104"/>
      <c r="D104"/>
      <c r="E104"/>
    </row>
    <row r="105" spans="2:5" x14ac:dyDescent="0.15">
      <c r="B105"/>
      <c r="C105"/>
      <c r="D105"/>
      <c r="E105"/>
    </row>
    <row r="106" spans="2:5" x14ac:dyDescent="0.15">
      <c r="B106"/>
      <c r="C106"/>
      <c r="D106"/>
      <c r="E106"/>
    </row>
    <row r="107" spans="2:5" x14ac:dyDescent="0.15">
      <c r="B107"/>
      <c r="C107"/>
      <c r="D107"/>
      <c r="E107"/>
    </row>
    <row r="108" spans="2:5" x14ac:dyDescent="0.15">
      <c r="B108"/>
      <c r="C108"/>
      <c r="D108"/>
      <c r="E108"/>
    </row>
    <row r="109" spans="2:5" x14ac:dyDescent="0.15">
      <c r="B109"/>
      <c r="C109"/>
      <c r="D109"/>
      <c r="E109"/>
    </row>
    <row r="110" spans="2:5" x14ac:dyDescent="0.15">
      <c r="B110"/>
      <c r="C110"/>
      <c r="D110"/>
      <c r="E110"/>
    </row>
    <row r="111" spans="2:5" x14ac:dyDescent="0.15">
      <c r="B111"/>
      <c r="C111"/>
      <c r="D111"/>
      <c r="E111"/>
    </row>
    <row r="112" spans="2:5" x14ac:dyDescent="0.15">
      <c r="B112"/>
      <c r="C112"/>
      <c r="D112"/>
      <c r="E112"/>
    </row>
    <row r="113" spans="2:5" x14ac:dyDescent="0.15">
      <c r="B113"/>
      <c r="C113"/>
      <c r="D113"/>
      <c r="E113"/>
    </row>
    <row r="114" spans="2:5" x14ac:dyDescent="0.15">
      <c r="B114"/>
      <c r="C114"/>
      <c r="D114"/>
      <c r="E114"/>
    </row>
    <row r="115" spans="2:5" x14ac:dyDescent="0.15">
      <c r="B115"/>
      <c r="C115"/>
      <c r="D115"/>
      <c r="E115"/>
    </row>
    <row r="116" spans="2:5" x14ac:dyDescent="0.15">
      <c r="B116"/>
      <c r="C116"/>
      <c r="D116"/>
      <c r="E116"/>
    </row>
    <row r="117" spans="2:5" x14ac:dyDescent="0.15">
      <c r="B117"/>
      <c r="C117"/>
      <c r="D117"/>
      <c r="E117"/>
    </row>
    <row r="118" spans="2:5" x14ac:dyDescent="0.15">
      <c r="B118"/>
      <c r="C118"/>
      <c r="D118"/>
      <c r="E118"/>
    </row>
    <row r="119" spans="2:5" x14ac:dyDescent="0.15">
      <c r="B119"/>
      <c r="C119"/>
      <c r="D119"/>
      <c r="E119"/>
    </row>
    <row r="120" spans="2:5" x14ac:dyDescent="0.15">
      <c r="B120"/>
      <c r="C120"/>
      <c r="D120"/>
      <c r="E120"/>
    </row>
    <row r="121" spans="2:5" x14ac:dyDescent="0.15">
      <c r="B121"/>
      <c r="C121"/>
      <c r="D121"/>
      <c r="E121"/>
    </row>
    <row r="122" spans="2:5" x14ac:dyDescent="0.15">
      <c r="B122"/>
      <c r="C122"/>
      <c r="D122"/>
      <c r="E122"/>
    </row>
    <row r="123" spans="2:5" x14ac:dyDescent="0.15">
      <c r="B123"/>
      <c r="C123"/>
      <c r="D123"/>
      <c r="E123"/>
    </row>
    <row r="124" spans="2:5" x14ac:dyDescent="0.15">
      <c r="B124"/>
      <c r="C124"/>
      <c r="D124"/>
      <c r="E124"/>
    </row>
    <row r="125" spans="2:5" x14ac:dyDescent="0.15">
      <c r="B125"/>
      <c r="C125"/>
      <c r="D125"/>
      <c r="E125"/>
    </row>
    <row r="126" spans="2:5" x14ac:dyDescent="0.15">
      <c r="B126"/>
      <c r="C126"/>
      <c r="D126"/>
      <c r="E126"/>
    </row>
    <row r="127" spans="2:5" x14ac:dyDescent="0.15">
      <c r="B127"/>
      <c r="C127"/>
      <c r="D127"/>
      <c r="E127"/>
    </row>
    <row r="128" spans="2:5" x14ac:dyDescent="0.15">
      <c r="B128"/>
      <c r="C128"/>
      <c r="D128"/>
      <c r="E128"/>
    </row>
    <row r="129" spans="2:5" x14ac:dyDescent="0.15">
      <c r="B129"/>
      <c r="C129"/>
      <c r="D129"/>
      <c r="E129"/>
    </row>
    <row r="130" spans="2:5" x14ac:dyDescent="0.15">
      <c r="B130"/>
      <c r="C130"/>
      <c r="D130"/>
      <c r="E130"/>
    </row>
    <row r="131" spans="2:5" x14ac:dyDescent="0.15">
      <c r="B131"/>
      <c r="C131"/>
      <c r="D131"/>
      <c r="E131"/>
    </row>
    <row r="132" spans="2:5" x14ac:dyDescent="0.15">
      <c r="B132"/>
      <c r="C132"/>
      <c r="D132"/>
      <c r="E132"/>
    </row>
    <row r="133" spans="2:5" x14ac:dyDescent="0.15">
      <c r="B133"/>
      <c r="C133"/>
      <c r="D133"/>
      <c r="E133"/>
    </row>
    <row r="134" spans="2:5" x14ac:dyDescent="0.15">
      <c r="B134"/>
      <c r="C134"/>
      <c r="D134"/>
      <c r="E134"/>
    </row>
    <row r="135" spans="2:5" x14ac:dyDescent="0.15">
      <c r="B135"/>
      <c r="C135"/>
      <c r="D135"/>
      <c r="E135"/>
    </row>
    <row r="136" spans="2:5" x14ac:dyDescent="0.15">
      <c r="B136"/>
      <c r="C136"/>
      <c r="D136"/>
      <c r="E136"/>
    </row>
    <row r="137" spans="2:5" x14ac:dyDescent="0.15">
      <c r="B137"/>
      <c r="C137"/>
      <c r="D137"/>
      <c r="E137"/>
    </row>
    <row r="138" spans="2:5" x14ac:dyDescent="0.15">
      <c r="B138"/>
      <c r="C138"/>
      <c r="D138"/>
      <c r="E138"/>
    </row>
    <row r="139" spans="2:5" x14ac:dyDescent="0.15">
      <c r="B139"/>
      <c r="C139"/>
      <c r="D139"/>
      <c r="E139"/>
    </row>
    <row r="140" spans="2:5" x14ac:dyDescent="0.15">
      <c r="B140"/>
      <c r="C140"/>
      <c r="D140"/>
      <c r="E140"/>
    </row>
    <row r="141" spans="2:5" x14ac:dyDescent="0.15">
      <c r="B141"/>
      <c r="C141"/>
      <c r="D141"/>
      <c r="E141"/>
    </row>
    <row r="142" spans="2:5" x14ac:dyDescent="0.15">
      <c r="B142"/>
      <c r="C142"/>
      <c r="D142"/>
      <c r="E142"/>
    </row>
    <row r="143" spans="2:5" x14ac:dyDescent="0.15">
      <c r="B143"/>
      <c r="C143"/>
      <c r="D143"/>
      <c r="E143"/>
    </row>
    <row r="144" spans="2:5" x14ac:dyDescent="0.15">
      <c r="B144"/>
      <c r="C144"/>
      <c r="D144"/>
      <c r="E144"/>
    </row>
    <row r="145" spans="2:5" x14ac:dyDescent="0.15">
      <c r="B145"/>
      <c r="C145"/>
      <c r="D145"/>
      <c r="E145"/>
    </row>
    <row r="146" spans="2:5" x14ac:dyDescent="0.15">
      <c r="B146"/>
      <c r="C146"/>
      <c r="D146"/>
      <c r="E146"/>
    </row>
    <row r="147" spans="2:5" x14ac:dyDescent="0.15">
      <c r="B147"/>
      <c r="C147"/>
      <c r="D147"/>
      <c r="E147"/>
    </row>
    <row r="148" spans="2:5" x14ac:dyDescent="0.15">
      <c r="B148"/>
      <c r="C148"/>
      <c r="D148"/>
      <c r="E148"/>
    </row>
    <row r="149" spans="2:5" x14ac:dyDescent="0.15">
      <c r="B149"/>
      <c r="C149"/>
      <c r="D149"/>
      <c r="E149"/>
    </row>
    <row r="150" spans="2:5" x14ac:dyDescent="0.15">
      <c r="B150"/>
      <c r="C150"/>
      <c r="D150"/>
      <c r="E150"/>
    </row>
    <row r="151" spans="2:5" x14ac:dyDescent="0.15">
      <c r="B151"/>
      <c r="C151"/>
      <c r="D151"/>
      <c r="E151"/>
    </row>
    <row r="152" spans="2:5" x14ac:dyDescent="0.15">
      <c r="B152"/>
      <c r="C152"/>
      <c r="D152"/>
      <c r="E152"/>
    </row>
    <row r="153" spans="2:5" x14ac:dyDescent="0.15">
      <c r="B153"/>
      <c r="C153"/>
      <c r="D153"/>
      <c r="E153"/>
    </row>
    <row r="154" spans="2:5" x14ac:dyDescent="0.15">
      <c r="B154"/>
      <c r="C154"/>
      <c r="D154"/>
      <c r="E154"/>
    </row>
    <row r="155" spans="2:5" x14ac:dyDescent="0.15">
      <c r="B155"/>
      <c r="C155"/>
      <c r="D155"/>
      <c r="E155"/>
    </row>
    <row r="156" spans="2:5" x14ac:dyDescent="0.15">
      <c r="B156"/>
      <c r="C156"/>
      <c r="D156"/>
      <c r="E156"/>
    </row>
    <row r="157" spans="2:5" x14ac:dyDescent="0.15">
      <c r="B157"/>
      <c r="C157"/>
      <c r="D157"/>
      <c r="E157"/>
    </row>
    <row r="158" spans="2:5" x14ac:dyDescent="0.15">
      <c r="B158"/>
      <c r="C158"/>
      <c r="D158"/>
      <c r="E158"/>
    </row>
    <row r="159" spans="2:5" x14ac:dyDescent="0.15">
      <c r="B159"/>
      <c r="C159"/>
      <c r="D159"/>
      <c r="E1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</vt:lpstr>
      <vt:lpstr>Membership</vt:lpstr>
      <vt:lpstr>Register Chk</vt:lpstr>
      <vt:lpstr>Recon Chk</vt:lpstr>
      <vt:lpstr>TR07</vt:lpstr>
      <vt:lpstr>BR12</vt:lpstr>
      <vt:lpstr>Statistics</vt:lpstr>
    </vt:vector>
  </TitlesOfParts>
  <Company>Loma Linda VA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Ray Kinyon</cp:lastModifiedBy>
  <cp:lastPrinted>2011-05-18T05:06:04Z</cp:lastPrinted>
  <dcterms:created xsi:type="dcterms:W3CDTF">2009-06-05T03:09:06Z</dcterms:created>
  <dcterms:modified xsi:type="dcterms:W3CDTF">2016-09-18T18:08:40Z</dcterms:modified>
</cp:coreProperties>
</file>